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lGi\Desktop\VA CBT-I Materials\"/>
    </mc:Choice>
  </mc:AlternateContent>
  <xr:revisionPtr revIDLastSave="0" documentId="8_{81DE9051-EF5C-4D2E-BB15-9D102AA1C7D1}" xr6:coauthVersionLast="36" xr6:coauthVersionMax="36" xr10:uidLastSave="{00000000-0000-0000-0000-000000000000}"/>
  <bookViews>
    <workbookView xWindow="0" yWindow="0" windowWidth="19200" windowHeight="6930" tabRatio="721" firstSheet="1" activeTab="4" xr2:uid="{00000000-000D-0000-FFFF-FFFF00000000}"/>
  </bookViews>
  <sheets>
    <sheet name="ISI + Graph" sheetId="5" r:id="rId1"/>
    <sheet name="Summary Graphs" sheetId="3" r:id="rId2"/>
    <sheet name="Weekly Summary Sheet" sheetId="2" r:id="rId3"/>
    <sheet name="Chart1" sheetId="8" r:id="rId4"/>
    <sheet name="Enter Sleep Diary Here" sheetId="6" r:id="rId5"/>
    <sheet name="Sample" sheetId="7" r:id="rId6"/>
    <sheet name="Citation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01" i="6" l="1"/>
  <c r="K202" i="6" s="1"/>
  <c r="K203" i="6" s="1"/>
  <c r="K199" i="6"/>
  <c r="K198" i="6"/>
  <c r="K197" i="6"/>
  <c r="K181" i="6"/>
  <c r="K182" i="6" s="1"/>
  <c r="K183" i="6" s="1"/>
  <c r="K179" i="6"/>
  <c r="K178" i="6"/>
  <c r="K177" i="6"/>
  <c r="J181" i="6"/>
  <c r="J182" i="6" s="1"/>
  <c r="J183" i="6" s="1"/>
  <c r="J179" i="6"/>
  <c r="J178" i="6"/>
  <c r="J177" i="6"/>
  <c r="G182" i="6"/>
  <c r="G183" i="6" s="1"/>
  <c r="G181" i="6"/>
  <c r="G179" i="6"/>
  <c r="G178" i="6"/>
  <c r="G177" i="6"/>
  <c r="G176" i="6"/>
  <c r="F181" i="6"/>
  <c r="F182" i="6" s="1"/>
  <c r="F183" i="6" s="1"/>
  <c r="F179" i="6"/>
  <c r="F178" i="6"/>
  <c r="F177" i="6"/>
  <c r="E181" i="6"/>
  <c r="E182" i="6" s="1"/>
  <c r="E183" i="6" s="1"/>
  <c r="E179" i="6"/>
  <c r="E178" i="6"/>
  <c r="E177" i="6"/>
  <c r="K101" i="6" l="1"/>
  <c r="K102" i="6" s="1"/>
  <c r="K103" i="6" s="1"/>
  <c r="J101" i="6"/>
  <c r="J102" i="6" s="1"/>
  <c r="J103" i="6" s="1"/>
  <c r="I101" i="6"/>
  <c r="I102" i="6" s="1"/>
  <c r="I103" i="6" s="1"/>
  <c r="H101" i="6"/>
  <c r="H102" i="6" s="1"/>
  <c r="H103" i="6" s="1"/>
  <c r="G101" i="6"/>
  <c r="G102" i="6" s="1"/>
  <c r="G103" i="6" s="1"/>
  <c r="F101" i="6"/>
  <c r="F102" i="6" s="1"/>
  <c r="F103" i="6" s="1"/>
  <c r="E101" i="6"/>
  <c r="E102" i="6" s="1"/>
  <c r="D101" i="6"/>
  <c r="K99" i="6"/>
  <c r="J99" i="6"/>
  <c r="I99" i="6"/>
  <c r="H99" i="6"/>
  <c r="G99" i="6"/>
  <c r="F99" i="6"/>
  <c r="E99" i="6"/>
  <c r="D99" i="6"/>
  <c r="K98" i="6"/>
  <c r="J98" i="6"/>
  <c r="I98" i="6"/>
  <c r="H98" i="6"/>
  <c r="G98" i="6"/>
  <c r="F98" i="6"/>
  <c r="E98" i="6"/>
  <c r="D98" i="6"/>
  <c r="K97" i="6"/>
  <c r="J97" i="6"/>
  <c r="I97" i="6"/>
  <c r="H97" i="6"/>
  <c r="G97" i="6"/>
  <c r="F97" i="6"/>
  <c r="E97" i="6"/>
  <c r="D97" i="6"/>
  <c r="K96" i="6"/>
  <c r="J96" i="6"/>
  <c r="I96" i="6"/>
  <c r="H96" i="6"/>
  <c r="G96" i="6"/>
  <c r="F96" i="6"/>
  <c r="E96" i="6"/>
  <c r="D96" i="6"/>
  <c r="L94" i="6"/>
  <c r="L92" i="6"/>
  <c r="L91" i="6"/>
  <c r="K82" i="6"/>
  <c r="K83" i="6" s="1"/>
  <c r="K81" i="6"/>
  <c r="J81" i="6"/>
  <c r="J82" i="6" s="1"/>
  <c r="J83" i="6" s="1"/>
  <c r="I81" i="6"/>
  <c r="I82" i="6" s="1"/>
  <c r="I83" i="6" s="1"/>
  <c r="H81" i="6"/>
  <c r="H82" i="6" s="1"/>
  <c r="H83" i="6" s="1"/>
  <c r="G81" i="6"/>
  <c r="G82" i="6" s="1"/>
  <c r="G83" i="6" s="1"/>
  <c r="F81" i="6"/>
  <c r="F82" i="6" s="1"/>
  <c r="F83" i="6" s="1"/>
  <c r="E81" i="6"/>
  <c r="E82" i="6" s="1"/>
  <c r="D81" i="6"/>
  <c r="K79" i="6"/>
  <c r="J79" i="6"/>
  <c r="I79" i="6"/>
  <c r="H79" i="6"/>
  <c r="G79" i="6"/>
  <c r="F79" i="6"/>
  <c r="E79" i="6"/>
  <c r="L79" i="6" s="1"/>
  <c r="L75" i="6" s="1"/>
  <c r="D79" i="6"/>
  <c r="K78" i="6"/>
  <c r="J78" i="6"/>
  <c r="I78" i="6"/>
  <c r="H78" i="6"/>
  <c r="G78" i="6"/>
  <c r="F78" i="6"/>
  <c r="E78" i="6"/>
  <c r="D78" i="6"/>
  <c r="K77" i="6"/>
  <c r="J77" i="6"/>
  <c r="I77" i="6"/>
  <c r="H77" i="6"/>
  <c r="G77" i="6"/>
  <c r="F77" i="6"/>
  <c r="E77" i="6"/>
  <c r="D77" i="6"/>
  <c r="K76" i="6"/>
  <c r="J76" i="6"/>
  <c r="I76" i="6"/>
  <c r="H76" i="6"/>
  <c r="G76" i="6"/>
  <c r="F76" i="6"/>
  <c r="E76" i="6"/>
  <c r="D76" i="6"/>
  <c r="L74" i="6"/>
  <c r="L72" i="6"/>
  <c r="L71" i="6"/>
  <c r="L51" i="6"/>
  <c r="L52" i="6"/>
  <c r="L54" i="6"/>
  <c r="D56" i="6"/>
  <c r="F56" i="6"/>
  <c r="K56" i="6"/>
  <c r="D57" i="6"/>
  <c r="E57" i="6"/>
  <c r="F57" i="6"/>
  <c r="H57" i="6"/>
  <c r="I57" i="6"/>
  <c r="J57" i="6"/>
  <c r="K57" i="6"/>
  <c r="D58" i="6"/>
  <c r="E58" i="6"/>
  <c r="F58" i="6"/>
  <c r="G58" i="6"/>
  <c r="H58" i="6"/>
  <c r="J58" i="6"/>
  <c r="K58" i="6"/>
  <c r="D59" i="6"/>
  <c r="E59" i="6"/>
  <c r="F59" i="6"/>
  <c r="G59" i="6"/>
  <c r="H59" i="6"/>
  <c r="J59" i="6"/>
  <c r="K59" i="6"/>
  <c r="D61" i="6"/>
  <c r="E61" i="6"/>
  <c r="F61" i="6"/>
  <c r="F62" i="6" s="1"/>
  <c r="F63" i="6" s="1"/>
  <c r="G61" i="6"/>
  <c r="G62" i="6" s="1"/>
  <c r="G63" i="6" s="1"/>
  <c r="H61" i="6"/>
  <c r="H62" i="6" s="1"/>
  <c r="H63" i="6" s="1"/>
  <c r="I61" i="6"/>
  <c r="I62" i="6" s="1"/>
  <c r="I63" i="6" s="1"/>
  <c r="J61" i="6"/>
  <c r="J62" i="6" s="1"/>
  <c r="J63" i="6" s="1"/>
  <c r="K61" i="6"/>
  <c r="K62" i="6" s="1"/>
  <c r="K63" i="6" s="1"/>
  <c r="K42" i="6"/>
  <c r="K43" i="6" s="1"/>
  <c r="G42" i="6"/>
  <c r="G43" i="6" s="1"/>
  <c r="K41" i="6"/>
  <c r="J41" i="6"/>
  <c r="J42" i="6" s="1"/>
  <c r="J43" i="6" s="1"/>
  <c r="I41" i="6"/>
  <c r="I42" i="6" s="1"/>
  <c r="I43" i="6" s="1"/>
  <c r="H41" i="6"/>
  <c r="H42" i="6" s="1"/>
  <c r="H43" i="6" s="1"/>
  <c r="G41" i="6"/>
  <c r="F41" i="6"/>
  <c r="F42" i="6" s="1"/>
  <c r="F43" i="6" s="1"/>
  <c r="E41" i="6"/>
  <c r="E42" i="6" s="1"/>
  <c r="D41" i="6"/>
  <c r="K39" i="6"/>
  <c r="J39" i="6"/>
  <c r="I39" i="6"/>
  <c r="H39" i="6"/>
  <c r="G39" i="6"/>
  <c r="F39" i="6"/>
  <c r="E39" i="6"/>
  <c r="L39" i="6" s="1"/>
  <c r="L35" i="6" s="1"/>
  <c r="D39" i="6"/>
  <c r="K38" i="6"/>
  <c r="J38" i="6"/>
  <c r="I38" i="6"/>
  <c r="H38" i="6"/>
  <c r="G38" i="6"/>
  <c r="F38" i="6"/>
  <c r="E38" i="6"/>
  <c r="D38" i="6"/>
  <c r="K37" i="6"/>
  <c r="J37" i="6"/>
  <c r="I37" i="6"/>
  <c r="H37" i="6"/>
  <c r="G37" i="6"/>
  <c r="F37" i="6"/>
  <c r="E37" i="6"/>
  <c r="D37" i="6"/>
  <c r="K36" i="6"/>
  <c r="J36" i="6"/>
  <c r="I36" i="6"/>
  <c r="H36" i="6"/>
  <c r="G36" i="6"/>
  <c r="F36" i="6"/>
  <c r="E36" i="6"/>
  <c r="L36" i="6" s="1"/>
  <c r="L29" i="6" s="1"/>
  <c r="D36" i="6"/>
  <c r="L34" i="6"/>
  <c r="L32" i="6"/>
  <c r="L31" i="6"/>
  <c r="E116" i="6"/>
  <c r="F116" i="6"/>
  <c r="G116" i="6"/>
  <c r="H116" i="6"/>
  <c r="I116" i="6"/>
  <c r="J116" i="6"/>
  <c r="K116" i="6"/>
  <c r="E117" i="6"/>
  <c r="F117" i="6"/>
  <c r="G117" i="6"/>
  <c r="H117" i="6"/>
  <c r="I117" i="6"/>
  <c r="J117" i="6"/>
  <c r="K117" i="6"/>
  <c r="E118" i="6"/>
  <c r="F118" i="6"/>
  <c r="G118" i="6"/>
  <c r="H118" i="6"/>
  <c r="I118" i="6"/>
  <c r="J118" i="6"/>
  <c r="K118" i="6"/>
  <c r="E119" i="6"/>
  <c r="F119" i="6"/>
  <c r="G119" i="6"/>
  <c r="H119" i="6"/>
  <c r="I119" i="6"/>
  <c r="J119" i="6"/>
  <c r="K119" i="6"/>
  <c r="E121" i="6"/>
  <c r="E122" i="6" s="1"/>
  <c r="E123" i="6" s="1"/>
  <c r="F121" i="6"/>
  <c r="F122" i="6" s="1"/>
  <c r="F123" i="6" s="1"/>
  <c r="G121" i="6"/>
  <c r="H121" i="6"/>
  <c r="H122" i="6" s="1"/>
  <c r="H123" i="6" s="1"/>
  <c r="I121" i="6"/>
  <c r="I122" i="6" s="1"/>
  <c r="I123" i="6" s="1"/>
  <c r="J121" i="6"/>
  <c r="J122" i="6" s="1"/>
  <c r="J123" i="6" s="1"/>
  <c r="K121" i="6"/>
  <c r="G122" i="6"/>
  <c r="G123" i="6" s="1"/>
  <c r="K122" i="6"/>
  <c r="K123" i="6" s="1"/>
  <c r="E136" i="6"/>
  <c r="F136" i="6"/>
  <c r="G136" i="6"/>
  <c r="H136" i="6"/>
  <c r="I136" i="6"/>
  <c r="J136" i="6"/>
  <c r="K136" i="6"/>
  <c r="E137" i="6"/>
  <c r="F137" i="6"/>
  <c r="G137" i="6"/>
  <c r="H137" i="6"/>
  <c r="I137" i="6"/>
  <c r="J137" i="6"/>
  <c r="K137" i="6"/>
  <c r="E138" i="6"/>
  <c r="F138" i="6"/>
  <c r="G138" i="6"/>
  <c r="H138" i="6"/>
  <c r="I138" i="6"/>
  <c r="J138" i="6"/>
  <c r="K138" i="6"/>
  <c r="E139" i="6"/>
  <c r="F139" i="6"/>
  <c r="G139" i="6"/>
  <c r="H139" i="6"/>
  <c r="I139" i="6"/>
  <c r="J139" i="6"/>
  <c r="K139" i="6"/>
  <c r="E141" i="6"/>
  <c r="E142" i="6" s="1"/>
  <c r="E143" i="6" s="1"/>
  <c r="F141" i="6"/>
  <c r="F142" i="6" s="1"/>
  <c r="F143" i="6" s="1"/>
  <c r="G141" i="6"/>
  <c r="G142" i="6" s="1"/>
  <c r="G143" i="6" s="1"/>
  <c r="H141" i="6"/>
  <c r="I141" i="6"/>
  <c r="I142" i="6" s="1"/>
  <c r="I143" i="6" s="1"/>
  <c r="J141" i="6"/>
  <c r="J142" i="6" s="1"/>
  <c r="J143" i="6" s="1"/>
  <c r="K141" i="6"/>
  <c r="K142" i="6" s="1"/>
  <c r="K143" i="6" s="1"/>
  <c r="H142" i="6"/>
  <c r="H143" i="6" s="1"/>
  <c r="E16" i="6"/>
  <c r="D62" i="6" l="1"/>
  <c r="D63" i="6" s="1"/>
  <c r="L57" i="6"/>
  <c r="L50" i="6" s="1"/>
  <c r="E62" i="6"/>
  <c r="E63" i="6" s="1"/>
  <c r="L63" i="6" s="1"/>
  <c r="L58" i="6"/>
  <c r="L53" i="6" s="1"/>
  <c r="L37" i="6"/>
  <c r="L30" i="6" s="1"/>
  <c r="L77" i="6"/>
  <c r="L70" i="6" s="1"/>
  <c r="L97" i="6"/>
  <c r="L90" i="6" s="1"/>
  <c r="D42" i="6"/>
  <c r="D43" i="6" s="1"/>
  <c r="L59" i="6"/>
  <c r="L55" i="6" s="1"/>
  <c r="L56" i="6"/>
  <c r="L49" i="6" s="1"/>
  <c r="L76" i="6"/>
  <c r="L69" i="6" s="1"/>
  <c r="D82" i="6"/>
  <c r="D83" i="6" s="1"/>
  <c r="D102" i="6"/>
  <c r="D103" i="6" s="1"/>
  <c r="L38" i="6"/>
  <c r="L33" i="6" s="1"/>
  <c r="L61" i="6"/>
  <c r="L78" i="6"/>
  <c r="L73" i="6" s="1"/>
  <c r="L96" i="6"/>
  <c r="L89" i="6" s="1"/>
  <c r="L98" i="6"/>
  <c r="L93" i="6" s="1"/>
  <c r="L99" i="6"/>
  <c r="L95" i="6" s="1"/>
  <c r="L102" i="6"/>
  <c r="E103" i="6"/>
  <c r="L103" i="6" s="1"/>
  <c r="L101" i="6"/>
  <c r="L82" i="6"/>
  <c r="E83" i="6"/>
  <c r="L83" i="6" s="1"/>
  <c r="L81" i="6"/>
  <c r="L42" i="6"/>
  <c r="E43" i="6"/>
  <c r="L43" i="6" s="1"/>
  <c r="L41" i="6"/>
  <c r="D136" i="6"/>
  <c r="D137" i="6"/>
  <c r="F18" i="6"/>
  <c r="L62" i="6" l="1"/>
  <c r="J199" i="6"/>
  <c r="I199" i="6"/>
  <c r="G199" i="6"/>
  <c r="F199" i="6"/>
  <c r="E199" i="6"/>
  <c r="D199" i="6"/>
  <c r="J198" i="6"/>
  <c r="I198" i="6"/>
  <c r="H198" i="6"/>
  <c r="G198" i="6"/>
  <c r="F198" i="6"/>
  <c r="E198" i="6"/>
  <c r="D198" i="6"/>
  <c r="I179" i="6"/>
  <c r="H179" i="6"/>
  <c r="D179" i="6"/>
  <c r="I178" i="6"/>
  <c r="H178" i="6"/>
  <c r="D178" i="6"/>
  <c r="K159" i="6"/>
  <c r="J159" i="6"/>
  <c r="I159" i="6"/>
  <c r="H159" i="6"/>
  <c r="G159" i="6"/>
  <c r="F159" i="6"/>
  <c r="E159" i="6"/>
  <c r="D159" i="6"/>
  <c r="K158" i="6"/>
  <c r="J158" i="6"/>
  <c r="I158" i="6"/>
  <c r="H158" i="6"/>
  <c r="G158" i="6"/>
  <c r="F158" i="6"/>
  <c r="E158" i="6"/>
  <c r="D158" i="6"/>
  <c r="D139" i="6"/>
  <c r="D138" i="6"/>
  <c r="D119" i="6"/>
  <c r="D118" i="6"/>
  <c r="E19" i="6"/>
  <c r="D19" i="6"/>
  <c r="E18" i="6"/>
  <c r="D18" i="6"/>
  <c r="K19" i="6"/>
  <c r="J19" i="6"/>
  <c r="I19" i="6"/>
  <c r="H19" i="6"/>
  <c r="G19" i="6"/>
  <c r="F19" i="6"/>
  <c r="K18" i="6"/>
  <c r="J18" i="6"/>
  <c r="I18" i="6"/>
  <c r="H18" i="6"/>
  <c r="G18" i="6"/>
  <c r="K18" i="7"/>
  <c r="K19" i="7" s="1"/>
  <c r="K20" i="7" s="1"/>
  <c r="J18" i="7"/>
  <c r="J19" i="7" s="1"/>
  <c r="J20" i="7" s="1"/>
  <c r="I18" i="7"/>
  <c r="H18" i="7"/>
  <c r="G18" i="7"/>
  <c r="F18" i="7"/>
  <c r="E18" i="7"/>
  <c r="D18" i="7"/>
  <c r="K16" i="7"/>
  <c r="J16" i="7"/>
  <c r="I16" i="7"/>
  <c r="H16" i="7"/>
  <c r="G16" i="7"/>
  <c r="F16" i="7"/>
  <c r="E16" i="7"/>
  <c r="D16" i="7"/>
  <c r="K15" i="7"/>
  <c r="J15" i="7"/>
  <c r="I15" i="7"/>
  <c r="H15" i="7"/>
  <c r="G15" i="7"/>
  <c r="F15" i="7"/>
  <c r="E15" i="7"/>
  <c r="D15" i="7"/>
  <c r="K14" i="7"/>
  <c r="J14" i="7"/>
  <c r="I14" i="7"/>
  <c r="H14" i="7"/>
  <c r="G14" i="7"/>
  <c r="F14" i="7"/>
  <c r="E14" i="7"/>
  <c r="D14" i="7"/>
  <c r="K13" i="7"/>
  <c r="J13" i="7"/>
  <c r="I13" i="7"/>
  <c r="H13" i="7"/>
  <c r="G13" i="7"/>
  <c r="F13" i="7"/>
  <c r="E13" i="7"/>
  <c r="D13" i="7"/>
  <c r="L11" i="7"/>
  <c r="L9" i="7"/>
  <c r="L8" i="7"/>
  <c r="L7" i="7"/>
  <c r="J201" i="6"/>
  <c r="J202" i="6" s="1"/>
  <c r="J203" i="6" s="1"/>
  <c r="I201" i="6"/>
  <c r="H201" i="6"/>
  <c r="H202" i="6" s="1"/>
  <c r="H203" i="6" s="1"/>
  <c r="G201" i="6"/>
  <c r="G202" i="6" s="1"/>
  <c r="G203" i="6" s="1"/>
  <c r="F201" i="6"/>
  <c r="E201" i="6"/>
  <c r="E202" i="6" s="1"/>
  <c r="D201" i="6"/>
  <c r="J197" i="6"/>
  <c r="I197" i="6"/>
  <c r="H197" i="6"/>
  <c r="G197" i="6"/>
  <c r="F197" i="6"/>
  <c r="E197" i="6"/>
  <c r="D197" i="6"/>
  <c r="I196" i="6"/>
  <c r="H196" i="6"/>
  <c r="E196" i="6"/>
  <c r="D196" i="6"/>
  <c r="L194" i="6"/>
  <c r="L192" i="6"/>
  <c r="L191" i="6"/>
  <c r="I181" i="6"/>
  <c r="I182" i="6" s="1"/>
  <c r="I183" i="6" s="1"/>
  <c r="H181" i="6"/>
  <c r="H182" i="6" s="1"/>
  <c r="H183" i="6" s="1"/>
  <c r="D181" i="6"/>
  <c r="I177" i="6"/>
  <c r="H177" i="6"/>
  <c r="D177" i="6"/>
  <c r="H176" i="6"/>
  <c r="D176" i="6"/>
  <c r="L174" i="6"/>
  <c r="L172" i="6"/>
  <c r="L171" i="6"/>
  <c r="K161" i="6"/>
  <c r="K162" i="6" s="1"/>
  <c r="K163" i="6" s="1"/>
  <c r="J161" i="6"/>
  <c r="J162" i="6" s="1"/>
  <c r="J163" i="6" s="1"/>
  <c r="I161" i="6"/>
  <c r="H161" i="6"/>
  <c r="H162" i="6" s="1"/>
  <c r="H163" i="6" s="1"/>
  <c r="G161" i="6"/>
  <c r="F161" i="6"/>
  <c r="E161" i="6"/>
  <c r="D161" i="6"/>
  <c r="K157" i="6"/>
  <c r="J157" i="6"/>
  <c r="I157" i="6"/>
  <c r="H157" i="6"/>
  <c r="G157" i="6"/>
  <c r="F157" i="6"/>
  <c r="E157" i="6"/>
  <c r="D157" i="6"/>
  <c r="J156" i="6"/>
  <c r="I156" i="6"/>
  <c r="H156" i="6"/>
  <c r="G156" i="6"/>
  <c r="D156" i="6"/>
  <c r="L154" i="6"/>
  <c r="L152" i="6"/>
  <c r="L151" i="6"/>
  <c r="D141" i="6"/>
  <c r="L134" i="6"/>
  <c r="L132" i="6"/>
  <c r="L131" i="6"/>
  <c r="D121" i="6"/>
  <c r="D117" i="6"/>
  <c r="D116" i="6"/>
  <c r="L114" i="6"/>
  <c r="L112" i="6"/>
  <c r="L111" i="6"/>
  <c r="D21" i="6"/>
  <c r="D17" i="6"/>
  <c r="D16" i="6"/>
  <c r="K21" i="6"/>
  <c r="K22" i="6" s="1"/>
  <c r="K23" i="6" s="1"/>
  <c r="J21" i="6"/>
  <c r="K16" i="6"/>
  <c r="J16" i="6"/>
  <c r="I16" i="6"/>
  <c r="H16" i="6"/>
  <c r="G16" i="6"/>
  <c r="F16" i="6"/>
  <c r="F17" i="6"/>
  <c r="G17" i="6"/>
  <c r="H17" i="6"/>
  <c r="I17" i="6"/>
  <c r="J17" i="6"/>
  <c r="K17" i="6"/>
  <c r="H21" i="6"/>
  <c r="G21" i="6"/>
  <c r="F21" i="6"/>
  <c r="E21" i="6"/>
  <c r="I21" i="6"/>
  <c r="E17" i="6"/>
  <c r="L6" i="7" l="1"/>
  <c r="I162" i="6"/>
  <c r="I163" i="6" s="1"/>
  <c r="G162" i="6"/>
  <c r="G163" i="6" s="1"/>
  <c r="F162" i="6"/>
  <c r="F163" i="6" s="1"/>
  <c r="E162" i="6"/>
  <c r="E163" i="6" s="1"/>
  <c r="I202" i="6"/>
  <c r="I203" i="6" s="1"/>
  <c r="F202" i="6"/>
  <c r="F203" i="6" s="1"/>
  <c r="L18" i="6"/>
  <c r="D22" i="6"/>
  <c r="D23" i="6" s="1"/>
  <c r="L17" i="6"/>
  <c r="L10" i="6" s="1"/>
  <c r="L19" i="6"/>
  <c r="L21" i="6"/>
  <c r="B5" i="2" s="1"/>
  <c r="L116" i="6"/>
  <c r="L109" i="6" s="1"/>
  <c r="L117" i="6"/>
  <c r="L110" i="6" s="1"/>
  <c r="L118" i="6"/>
  <c r="L113" i="6" s="1"/>
  <c r="L119" i="6"/>
  <c r="L115" i="6" s="1"/>
  <c r="L136" i="6"/>
  <c r="L129" i="6" s="1"/>
  <c r="L137" i="6"/>
  <c r="L130" i="6" s="1"/>
  <c r="L138" i="6"/>
  <c r="L133" i="6" s="1"/>
  <c r="L139" i="6"/>
  <c r="L135" i="6" s="1"/>
  <c r="L156" i="6"/>
  <c r="L149" i="6" s="1"/>
  <c r="L157" i="6"/>
  <c r="L150" i="6" s="1"/>
  <c r="L158" i="6"/>
  <c r="L153" i="6" s="1"/>
  <c r="L159" i="6"/>
  <c r="L155" i="6" s="1"/>
  <c r="L176" i="6"/>
  <c r="L169" i="6" s="1"/>
  <c r="L177" i="6"/>
  <c r="L170" i="6" s="1"/>
  <c r="L178" i="6"/>
  <c r="L173" i="6" s="1"/>
  <c r="L179" i="6"/>
  <c r="L175" i="6" s="1"/>
  <c r="L196" i="6"/>
  <c r="L189" i="6" s="1"/>
  <c r="L197" i="6"/>
  <c r="L190" i="6" s="1"/>
  <c r="L198" i="6"/>
  <c r="L193" i="6" s="1"/>
  <c r="L199" i="6"/>
  <c r="L195" i="6" s="1"/>
  <c r="D122" i="6"/>
  <c r="D123" i="6" s="1"/>
  <c r="D142" i="6"/>
  <c r="D143" i="6" s="1"/>
  <c r="D162" i="6"/>
  <c r="D163" i="6" s="1"/>
  <c r="D182" i="6"/>
  <c r="D183" i="6" s="1"/>
  <c r="D202" i="6"/>
  <c r="D203" i="6" s="1"/>
  <c r="L16" i="6"/>
  <c r="L9" i="6" s="1"/>
  <c r="D19" i="7"/>
  <c r="D20" i="7" s="1"/>
  <c r="F19" i="7"/>
  <c r="F20" i="7" s="1"/>
  <c r="H19" i="7"/>
  <c r="H20" i="7" s="1"/>
  <c r="L13" i="7"/>
  <c r="L14" i="7"/>
  <c r="L15" i="7"/>
  <c r="L10" i="7" s="1"/>
  <c r="L16" i="7"/>
  <c r="L12" i="7" s="1"/>
  <c r="G19" i="7"/>
  <c r="G20" i="7" s="1"/>
  <c r="I19" i="7"/>
  <c r="I20" i="7" s="1"/>
  <c r="L18" i="7"/>
  <c r="E19" i="7"/>
  <c r="E203" i="6"/>
  <c r="L201" i="6"/>
  <c r="L183" i="6"/>
  <c r="L182" i="6"/>
  <c r="L181" i="6"/>
  <c r="L161" i="6"/>
  <c r="L143" i="6"/>
  <c r="L142" i="6"/>
  <c r="L141" i="6"/>
  <c r="L123" i="6"/>
  <c r="L122" i="6"/>
  <c r="L121" i="6"/>
  <c r="J22" i="6"/>
  <c r="J23" i="6" s="1"/>
  <c r="I22" i="6"/>
  <c r="I23" i="6" s="1"/>
  <c r="E22" i="6"/>
  <c r="E23" i="6" s="1"/>
  <c r="G22" i="6"/>
  <c r="G23" i="6" s="1"/>
  <c r="F22" i="6"/>
  <c r="F23" i="6" s="1"/>
  <c r="H22" i="6"/>
  <c r="H23" i="6" s="1"/>
  <c r="L202" i="6" l="1"/>
  <c r="L163" i="6"/>
  <c r="L162" i="6"/>
  <c r="L203" i="6"/>
  <c r="E20" i="7"/>
  <c r="L20" i="7" s="1"/>
  <c r="L19" i="7"/>
  <c r="L23" i="6"/>
  <c r="B7" i="2" s="1"/>
  <c r="L22" i="6"/>
  <c r="B6" i="2" s="1"/>
  <c r="L12" i="6"/>
  <c r="B3" i="2" s="1"/>
  <c r="L14" i="6"/>
  <c r="B4" i="2" s="1"/>
  <c r="K4" i="2" l="1"/>
  <c r="K3" i="2"/>
  <c r="K2" i="2"/>
  <c r="J4" i="2"/>
  <c r="J3" i="2"/>
  <c r="J2" i="2"/>
  <c r="I4" i="2"/>
  <c r="I3" i="2"/>
  <c r="I2" i="2"/>
  <c r="H4" i="2"/>
  <c r="H3" i="2"/>
  <c r="H2" i="2"/>
  <c r="G4" i="2"/>
  <c r="G3" i="2"/>
  <c r="G2" i="2"/>
  <c r="F4" i="2"/>
  <c r="F3" i="2"/>
  <c r="F2" i="2"/>
  <c r="E4" i="2"/>
  <c r="E3" i="2"/>
  <c r="E2" i="2"/>
  <c r="D4" i="2"/>
  <c r="D3" i="2"/>
  <c r="D2" i="2"/>
  <c r="C4" i="2"/>
  <c r="C3" i="2"/>
  <c r="C2" i="2"/>
  <c r="L11" i="6"/>
  <c r="B2" i="2" s="1"/>
  <c r="L15" i="6" l="1"/>
  <c r="L13" i="6"/>
  <c r="K5" i="2"/>
  <c r="J5" i="2"/>
  <c r="I5" i="2"/>
  <c r="H5" i="2"/>
  <c r="G5" i="2"/>
  <c r="F5" i="2"/>
  <c r="E5" i="2"/>
  <c r="D5" i="2"/>
  <c r="C5" i="2"/>
  <c r="C6" i="2" l="1"/>
  <c r="D7" i="2"/>
  <c r="E6" i="2"/>
  <c r="J7" i="2"/>
  <c r="H7" i="2"/>
  <c r="I6" i="2"/>
  <c r="F7" i="2"/>
  <c r="K6" i="2"/>
  <c r="J6" i="2"/>
  <c r="H6" i="2"/>
  <c r="E7" i="2"/>
  <c r="C7" i="2"/>
  <c r="I7" i="2"/>
  <c r="D6" i="2"/>
  <c r="F6" i="2"/>
  <c r="K7" i="2"/>
  <c r="G7" i="2"/>
  <c r="G6" i="2"/>
</calcChain>
</file>

<file path=xl/sharedStrings.xml><?xml version="1.0" encoding="utf-8"?>
<sst xmlns="http://schemas.openxmlformats.org/spreadsheetml/2006/main" count="539" uniqueCount="88">
  <si>
    <t>Q1_BT</t>
  </si>
  <si>
    <t>Q2_LO</t>
  </si>
  <si>
    <t>Q5_WASO</t>
  </si>
  <si>
    <t>TIB</t>
  </si>
  <si>
    <t>TST</t>
  </si>
  <si>
    <t>Date</t>
  </si>
  <si>
    <t>sample</t>
  </si>
  <si>
    <t>Week 1</t>
  </si>
  <si>
    <t>Week 2</t>
  </si>
  <si>
    <t>Week 3</t>
  </si>
  <si>
    <t>Week 4</t>
  </si>
  <si>
    <t>Week 5</t>
  </si>
  <si>
    <t>Week 6</t>
  </si>
  <si>
    <t>SL</t>
  </si>
  <si>
    <t>Q3_SL</t>
  </si>
  <si>
    <t>day 1</t>
  </si>
  <si>
    <t>day 2</t>
  </si>
  <si>
    <t>day 3</t>
  </si>
  <si>
    <t>day 4</t>
  </si>
  <si>
    <t>day 5</t>
  </si>
  <si>
    <t>day 6</t>
  </si>
  <si>
    <t>day 7</t>
  </si>
  <si>
    <t>TIB avg total</t>
  </si>
  <si>
    <t>SE% avg</t>
  </si>
  <si>
    <t>EMA avg</t>
  </si>
  <si>
    <t>Sleep Efficiency%</t>
  </si>
  <si>
    <t>Sleep Latency, Wake After Sleep Onset and Early Morning Awakenings Averages</t>
  </si>
  <si>
    <t>Time in Bed Average and Total Sleep Time Average</t>
  </si>
  <si>
    <t>BT</t>
  </si>
  <si>
    <t>LO</t>
  </si>
  <si>
    <t>WT</t>
  </si>
  <si>
    <t>OB</t>
  </si>
  <si>
    <t>SE (%)</t>
  </si>
  <si>
    <t>WASO avg</t>
  </si>
  <si>
    <t>SL = latency to sleep</t>
  </si>
  <si>
    <t xml:space="preserve">WASO = wake after sleep </t>
  </si>
  <si>
    <t>EMA = early morning awakening</t>
  </si>
  <si>
    <t>TIB = time in bed average</t>
  </si>
  <si>
    <t>TST = total sleep time</t>
  </si>
  <si>
    <t>SE% = sleep efficiency (total sleep time/alloted time for sleep)</t>
  </si>
  <si>
    <t>Week 7</t>
  </si>
  <si>
    <t>Week 8</t>
  </si>
  <si>
    <t>Week 9</t>
  </si>
  <si>
    <t>Week 10</t>
  </si>
  <si>
    <t>Bedtime</t>
  </si>
  <si>
    <t>Lights out</t>
  </si>
  <si>
    <t>Q6a_WT</t>
  </si>
  <si>
    <t>Q6c_EMA</t>
  </si>
  <si>
    <t>Q7_OB</t>
  </si>
  <si>
    <t>Wk 0</t>
  </si>
  <si>
    <t>Wk 1</t>
  </si>
  <si>
    <t>Wk 2</t>
  </si>
  <si>
    <t xml:space="preserve">Wk 3 </t>
  </si>
  <si>
    <t>Wk 4</t>
  </si>
  <si>
    <t>Wk 5</t>
  </si>
  <si>
    <t>Wk 6</t>
  </si>
  <si>
    <t>Wk 7</t>
  </si>
  <si>
    <t xml:space="preserve"> Wk 8</t>
  </si>
  <si>
    <t>Wk 10</t>
  </si>
  <si>
    <t xml:space="preserve"> Wk 9</t>
  </si>
  <si>
    <t>ISI</t>
  </si>
  <si>
    <t>Wake time</t>
  </si>
  <si>
    <r>
      <t xml:space="preserve">Latency to sleep </t>
    </r>
    <r>
      <rPr>
        <sz val="10"/>
        <rFont val="Arial"/>
        <family val="2"/>
      </rPr>
      <t>(minutes to fall asleep)</t>
    </r>
  </si>
  <si>
    <r>
      <t>Lights out</t>
    </r>
    <r>
      <rPr>
        <sz val="10"/>
        <rFont val="Arial"/>
        <family val="2"/>
      </rPr>
      <t xml:space="preserve"> (Try to go to sleep)</t>
    </r>
  </si>
  <si>
    <r>
      <t>Bedtime</t>
    </r>
    <r>
      <rPr>
        <sz val="10"/>
        <rFont val="Arial"/>
        <family val="2"/>
      </rPr>
      <t xml:space="preserve"> (Time went into bed)</t>
    </r>
  </si>
  <si>
    <r>
      <t xml:space="preserve">minutes awake in middle of night </t>
    </r>
    <r>
      <rPr>
        <sz val="10"/>
        <rFont val="Arial"/>
        <family val="2"/>
      </rPr>
      <t>(how long awakenings last)</t>
    </r>
  </si>
  <si>
    <r>
      <t>Wake time</t>
    </r>
    <r>
      <rPr>
        <sz val="10"/>
        <rFont val="Arial"/>
        <family val="2"/>
      </rPr>
      <t xml:space="preserve"> (time of final awakening)</t>
    </r>
  </si>
  <si>
    <r>
      <t>Mins awake too early</t>
    </r>
    <r>
      <rPr>
        <sz val="10"/>
        <rFont val="Arial"/>
        <family val="2"/>
      </rPr>
      <t xml:space="preserve"> (how many minutes earlier)</t>
    </r>
  </si>
  <si>
    <r>
      <t>Out of bed</t>
    </r>
    <r>
      <rPr>
        <sz val="10"/>
        <rFont val="Arial"/>
        <family val="2"/>
      </rPr>
      <t xml:space="preserve"> (out of bed for the day)</t>
    </r>
  </si>
  <si>
    <t>Time in Bed</t>
  </si>
  <si>
    <t>Total Sleep Time</t>
  </si>
  <si>
    <t>Sleep Efficiency</t>
  </si>
  <si>
    <t>AVERAGE</t>
  </si>
  <si>
    <t>Latency to fall asleep</t>
  </si>
  <si>
    <t>Minutes awake in middle of night</t>
  </si>
  <si>
    <t>out of bed for day</t>
  </si>
  <si>
    <t>minutes awake too early</t>
  </si>
  <si>
    <t>Dates</t>
  </si>
  <si>
    <t>5/1-5/8</t>
  </si>
  <si>
    <t>Enter data into blue areas</t>
  </si>
  <si>
    <t>Calculator computes into gray/green area</t>
  </si>
  <si>
    <t>Instructions</t>
  </si>
  <si>
    <t>Sample Diary</t>
  </si>
  <si>
    <t>There is hidden text between the data entry area and the coputation area; This worksheet assumes the patient is in bed less than 24 hours</t>
  </si>
  <si>
    <t>Enter time in modified military time (e.g., 11:30PM  as 23:30)</t>
  </si>
  <si>
    <r>
      <rPr>
        <b/>
        <sz val="10"/>
        <rFont val="Arial"/>
        <family val="2"/>
      </rPr>
      <t>Suggested citation</t>
    </r>
    <r>
      <rPr>
        <sz val="10"/>
        <rFont val="Arial"/>
      </rPr>
      <t xml:space="preserve">: Developed by Rachel Manber, Ph.D. (2010) for the VA CBT-I Training Program.  Cognitive Behavioral Therapy for Insomnia Sleep Diary Calculator.  Washington, DC:  U.S. Department of Veterans Affairs. </t>
    </r>
  </si>
  <si>
    <t xml:space="preserve">Week 1 </t>
  </si>
  <si>
    <t xml:space="preserve">day 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</si>
</sst>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48"/>
      <name val="Arial"/>
      <family val="2"/>
    </font>
    <font>
      <sz val="10"/>
      <name val="Arial"/>
      <family val="2"/>
    </font>
    <font>
      <sz val="10"/>
      <color rgb="FF000000"/>
      <name val="Arial"/>
    </font>
    <font>
      <b/>
      <sz val="10"/>
      <color rgb="FF0070C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0" xfId="0" applyBorder="1"/>
    <xf numFmtId="2" fontId="0" fillId="0" borderId="0" xfId="0" applyNumberFormat="1" applyBorder="1"/>
    <xf numFmtId="164" fontId="0" fillId="2" borderId="0" xfId="0" applyNumberFormat="1" applyFill="1" applyBorder="1"/>
    <xf numFmtId="0" fontId="0" fillId="2" borderId="0" xfId="0" applyFill="1" applyBorder="1"/>
    <xf numFmtId="1" fontId="0" fillId="2" borderId="0" xfId="0" applyNumberFormat="1" applyFill="1" applyBorder="1"/>
    <xf numFmtId="0" fontId="3" fillId="0" borderId="0" xfId="0" applyFont="1"/>
    <xf numFmtId="0" fontId="4" fillId="0" borderId="0" xfId="0" applyFont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2" fontId="5" fillId="0" borderId="0" xfId="0" applyNumberFormat="1" applyFont="1" applyBorder="1" applyAlignment="1">
      <alignment wrapText="1"/>
    </xf>
    <xf numFmtId="2" fontId="0" fillId="4" borderId="0" xfId="0" applyNumberFormat="1" applyFill="1"/>
    <xf numFmtId="0" fontId="7" fillId="0" borderId="0" xfId="0" applyFont="1" applyAlignment="1"/>
    <xf numFmtId="0" fontId="0" fillId="0" borderId="2" xfId="0" applyBorder="1"/>
    <xf numFmtId="0" fontId="0" fillId="5" borderId="0" xfId="0" applyFill="1"/>
    <xf numFmtId="0" fontId="3" fillId="0" borderId="0" xfId="0" applyFont="1" applyBorder="1"/>
    <xf numFmtId="0" fontId="0" fillId="0" borderId="0" xfId="0" applyFill="1" applyBorder="1" applyProtection="1"/>
    <xf numFmtId="2" fontId="0" fillId="2" borderId="0" xfId="0" applyNumberFormat="1" applyFill="1" applyBorder="1" applyProtection="1"/>
    <xf numFmtId="0" fontId="0" fillId="0" borderId="0" xfId="0" applyProtection="1"/>
    <xf numFmtId="0" fontId="3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 applyProtection="1">
      <alignment wrapText="1"/>
    </xf>
    <xf numFmtId="0" fontId="0" fillId="0" borderId="12" xfId="0" applyBorder="1" applyProtection="1"/>
    <xf numFmtId="0" fontId="0" fillId="0" borderId="11" xfId="0" applyBorder="1" applyAlignment="1">
      <alignment wrapText="1"/>
    </xf>
    <xf numFmtId="0" fontId="8" fillId="0" borderId="11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2" fontId="5" fillId="0" borderId="1" xfId="0" applyNumberFormat="1" applyFont="1" applyBorder="1" applyAlignment="1">
      <alignment wrapText="1"/>
    </xf>
    <xf numFmtId="0" fontId="3" fillId="0" borderId="12" xfId="0" applyFont="1" applyBorder="1"/>
    <xf numFmtId="0" fontId="3" fillId="0" borderId="14" xfId="0" applyFont="1" applyBorder="1"/>
    <xf numFmtId="2" fontId="0" fillId="0" borderId="0" xfId="0" applyNumberFormat="1" applyBorder="1" applyAlignment="1">
      <alignment horizontal="center"/>
    </xf>
    <xf numFmtId="0" fontId="0" fillId="6" borderId="0" xfId="0" applyFill="1" applyBorder="1"/>
    <xf numFmtId="0" fontId="0" fillId="6" borderId="11" xfId="0" applyFill="1" applyBorder="1"/>
    <xf numFmtId="2" fontId="0" fillId="7" borderId="0" xfId="0" applyNumberFormat="1" applyFill="1" applyBorder="1"/>
    <xf numFmtId="10" fontId="0" fillId="7" borderId="1" xfId="0" applyNumberFormat="1" applyFill="1" applyBorder="1"/>
    <xf numFmtId="2" fontId="0" fillId="7" borderId="0" xfId="0" applyNumberFormat="1" applyFill="1" applyBorder="1" applyProtection="1"/>
    <xf numFmtId="0" fontId="0" fillId="7" borderId="0" xfId="0" applyFill="1" applyBorder="1"/>
    <xf numFmtId="0" fontId="0" fillId="0" borderId="0" xfId="0" applyFill="1"/>
    <xf numFmtId="0" fontId="6" fillId="0" borderId="0" xfId="0" applyFont="1" applyFill="1"/>
    <xf numFmtId="0" fontId="0" fillId="0" borderId="9" xfId="0" applyFill="1" applyBorder="1"/>
    <xf numFmtId="0" fontId="0" fillId="0" borderId="10" xfId="0" applyFill="1" applyBorder="1"/>
    <xf numFmtId="0" fontId="0" fillId="0" borderId="13" xfId="0" applyFill="1" applyBorder="1"/>
    <xf numFmtId="0" fontId="3" fillId="0" borderId="1" xfId="0" applyFont="1" applyFill="1" applyBorder="1"/>
    <xf numFmtId="0" fontId="0" fillId="0" borderId="1" xfId="0" applyFill="1" applyBorder="1"/>
    <xf numFmtId="0" fontId="0" fillId="0" borderId="14" xfId="0" applyFill="1" applyBorder="1"/>
    <xf numFmtId="0" fontId="3" fillId="7" borderId="0" xfId="0" applyFont="1" applyFill="1" applyBorder="1"/>
    <xf numFmtId="0" fontId="3" fillId="0" borderId="8" xfId="0" applyFont="1" applyFill="1" applyBorder="1"/>
    <xf numFmtId="0" fontId="0" fillId="7" borderId="11" xfId="0" applyFill="1" applyBorder="1"/>
    <xf numFmtId="0" fontId="0" fillId="7" borderId="12" xfId="0" applyFill="1" applyBorder="1"/>
    <xf numFmtId="164" fontId="0" fillId="3" borderId="0" xfId="0" applyNumberFormat="1" applyFill="1" applyBorder="1" applyProtection="1">
      <protection locked="0"/>
    </xf>
    <xf numFmtId="2" fontId="5" fillId="7" borderId="0" xfId="0" applyNumberFormat="1" applyFont="1" applyFill="1" applyBorder="1" applyAlignment="1" applyProtection="1">
      <alignment horizontal="right"/>
    </xf>
    <xf numFmtId="0" fontId="5" fillId="7" borderId="0" xfId="0" applyFont="1" applyFill="1" applyBorder="1" applyAlignment="1" applyProtection="1">
      <alignment horizontal="right"/>
    </xf>
    <xf numFmtId="0" fontId="0" fillId="7" borderId="0" xfId="0" applyFill="1" applyBorder="1" applyProtection="1"/>
    <xf numFmtId="10" fontId="5" fillId="7" borderId="1" xfId="0" applyNumberFormat="1" applyFont="1" applyFill="1" applyBorder="1" applyAlignment="1" applyProtection="1">
      <alignment horizontal="right"/>
    </xf>
    <xf numFmtId="2" fontId="0" fillId="3" borderId="0" xfId="0" applyNumberFormat="1" applyFill="1" applyBorder="1" applyProtection="1">
      <protection locked="0"/>
    </xf>
    <xf numFmtId="2" fontId="0" fillId="0" borderId="0" xfId="0" applyNumberFormat="1" applyFill="1"/>
    <xf numFmtId="164" fontId="6" fillId="3" borderId="0" xfId="0" applyNumberFormat="1" applyFont="1" applyFill="1" applyBorder="1" applyProtection="1">
      <protection locked="0"/>
    </xf>
    <xf numFmtId="10" fontId="0" fillId="0" borderId="0" xfId="0" applyNumberFormat="1" applyBorder="1"/>
    <xf numFmtId="2" fontId="0" fillId="0" borderId="0" xfId="0" applyNumberFormat="1" applyFill="1" applyBorder="1"/>
    <xf numFmtId="2" fontId="5" fillId="0" borderId="0" xfId="0" applyNumberFormat="1" applyFont="1" applyFill="1" applyBorder="1" applyAlignment="1" applyProtection="1">
      <alignment horizontal="right"/>
    </xf>
    <xf numFmtId="2" fontId="3" fillId="0" borderId="0" xfId="0" applyNumberFormat="1" applyFont="1" applyBorder="1" applyAlignment="1" applyProtection="1">
      <alignment horizontal="center"/>
      <protection locked="0"/>
    </xf>
    <xf numFmtId="14" fontId="9" fillId="8" borderId="0" xfId="0" applyNumberFormat="1" applyFont="1" applyFill="1"/>
    <xf numFmtId="14" fontId="10" fillId="3" borderId="0" xfId="0" applyNumberFormat="1" applyFont="1" applyFill="1" applyBorder="1" applyProtection="1">
      <protection locked="0"/>
    </xf>
    <xf numFmtId="14" fontId="10" fillId="8" borderId="0" xfId="0" applyNumberFormat="1" applyFont="1" applyFill="1"/>
    <xf numFmtId="164" fontId="11" fillId="3" borderId="0" xfId="0" applyNumberFormat="1" applyFont="1" applyFill="1" applyBorder="1" applyProtection="1">
      <protection locked="0"/>
    </xf>
    <xf numFmtId="0" fontId="6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'ISI + Graph'!$A$2</c:f>
              <c:strCache>
                <c:ptCount val="1"/>
                <c:pt idx="0">
                  <c:v>ISI</c:v>
                </c:pt>
              </c:strCache>
            </c:strRef>
          </c:tx>
          <c:cat>
            <c:strRef>
              <c:f>'ISI + Graph'!$B$1:$L$1</c:f>
              <c:strCache>
                <c:ptCount val="11"/>
                <c:pt idx="0">
                  <c:v>Wk 0</c:v>
                </c:pt>
                <c:pt idx="1">
                  <c:v>Wk 1</c:v>
                </c:pt>
                <c:pt idx="2">
                  <c:v>Wk 2</c:v>
                </c:pt>
                <c:pt idx="3">
                  <c:v>Wk 3 </c:v>
                </c:pt>
                <c:pt idx="4">
                  <c:v>Wk 4</c:v>
                </c:pt>
                <c:pt idx="5">
                  <c:v>Wk 5</c:v>
                </c:pt>
                <c:pt idx="6">
                  <c:v>Wk 6</c:v>
                </c:pt>
                <c:pt idx="7">
                  <c:v>Wk 7</c:v>
                </c:pt>
                <c:pt idx="8">
                  <c:v> Wk 8</c:v>
                </c:pt>
                <c:pt idx="9">
                  <c:v> Wk 9</c:v>
                </c:pt>
                <c:pt idx="10">
                  <c:v>Wk 10</c:v>
                </c:pt>
              </c:strCache>
            </c:strRef>
          </c:cat>
          <c:val>
            <c:numRef>
              <c:f>'ISI + Graph'!$B$2:$L$2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1D-402C-AD17-A95846C3C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45312"/>
        <c:axId val="108847104"/>
      </c:lineChart>
      <c:catAx>
        <c:axId val="108845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8847104"/>
        <c:crosses val="autoZero"/>
        <c:auto val="1"/>
        <c:lblAlgn val="ctr"/>
        <c:lblOffset val="100"/>
        <c:noMultiLvlLbl val="0"/>
      </c:catAx>
      <c:valAx>
        <c:axId val="108847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845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8812626297818E-2"/>
          <c:y val="4.4251264838544316E-2"/>
          <c:w val="0.89917957130359183"/>
          <c:h val="0.67854221347332322"/>
        </c:manualLayout>
      </c:layout>
      <c:lineChart>
        <c:grouping val="standard"/>
        <c:varyColors val="0"/>
        <c:ser>
          <c:idx val="0"/>
          <c:order val="0"/>
          <c:tx>
            <c:strRef>
              <c:f>'Weekly Summary Sheet'!$A$2</c:f>
              <c:strCache>
                <c:ptCount val="1"/>
                <c:pt idx="0">
                  <c:v>SL</c:v>
                </c:pt>
              </c:strCache>
            </c:strRef>
          </c:tx>
          <c:marker>
            <c:symbol val="diamond"/>
            <c:size val="12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'Weekly Summary Sheet'!$B$1:$K$1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'Weekly Summary Sheet'!$B$2:$K$2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0-411D-9513-1D960874353A}"/>
            </c:ext>
          </c:extLst>
        </c:ser>
        <c:ser>
          <c:idx val="1"/>
          <c:order val="1"/>
          <c:tx>
            <c:strRef>
              <c:f>'Weekly Summary Sheet'!$A$3</c:f>
              <c:strCache>
                <c:ptCount val="1"/>
                <c:pt idx="0">
                  <c:v>WASO avg</c:v>
                </c:pt>
              </c:strCache>
            </c:strRef>
          </c:tx>
          <c:marker>
            <c:symbol val="square"/>
            <c:size val="12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'Weekly Summary Sheet'!$B$1:$K$1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'Weekly Summary Sheet'!$B$3:$K$3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0-411D-9513-1D960874353A}"/>
            </c:ext>
          </c:extLst>
        </c:ser>
        <c:ser>
          <c:idx val="2"/>
          <c:order val="2"/>
          <c:tx>
            <c:strRef>
              <c:f>'Weekly Summary Sheet'!$A$4</c:f>
              <c:strCache>
                <c:ptCount val="1"/>
                <c:pt idx="0">
                  <c:v>EMA avg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'Weekly Summary Sheet'!$B$1:$K$1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'Weekly Summary Sheet'!$B$4:$K$4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0-411D-9513-1D9608743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3952"/>
        <c:axId val="109703936"/>
      </c:lineChart>
      <c:catAx>
        <c:axId val="10969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703936"/>
        <c:crosses val="autoZero"/>
        <c:auto val="1"/>
        <c:lblAlgn val="ctr"/>
        <c:lblOffset val="100"/>
        <c:noMultiLvlLbl val="0"/>
      </c:catAx>
      <c:valAx>
        <c:axId val="10970393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109693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80697022791722051"/>
          <c:w val="0.15745201548181192"/>
          <c:h val="0.193029743305105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788255810350914E-2"/>
          <c:y val="5.1400554097404488E-2"/>
          <c:w val="0.91269057640982698"/>
          <c:h val="0.67854221347332322"/>
        </c:manualLayout>
      </c:layout>
      <c:lineChart>
        <c:grouping val="standard"/>
        <c:varyColors val="0"/>
        <c:ser>
          <c:idx val="3"/>
          <c:order val="0"/>
          <c:tx>
            <c:strRef>
              <c:f>'Weekly Summary Sheet'!$A$5</c:f>
              <c:strCache>
                <c:ptCount val="1"/>
                <c:pt idx="0">
                  <c:v>TIB avg total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'Weekly Summary Sheet'!$B$5:$K$5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05-4FFA-8739-E6D33760248D}"/>
            </c:ext>
          </c:extLst>
        </c:ser>
        <c:ser>
          <c:idx val="0"/>
          <c:order val="1"/>
          <c:tx>
            <c:strRef>
              <c:f>'Weekly Summary Sheet'!$A$6</c:f>
              <c:strCache>
                <c:ptCount val="1"/>
                <c:pt idx="0">
                  <c:v>TST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1.126760563380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05-4FFA-8739-E6D3376024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'Weekly Summary Sheet'!$B$6:$K$6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05-4FFA-8739-E6D337602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26976"/>
        <c:axId val="110128512"/>
      </c:lineChart>
      <c:catAx>
        <c:axId val="11012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128512"/>
        <c:crosses val="autoZero"/>
        <c:auto val="1"/>
        <c:lblAlgn val="ctr"/>
        <c:lblOffset val="100"/>
        <c:noMultiLvlLbl val="0"/>
      </c:catAx>
      <c:valAx>
        <c:axId val="11012851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110126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9079986445895834E-3"/>
          <c:y val="0.82987157591216587"/>
          <c:w val="0.11732317924154483"/>
          <c:h val="0.135834091161140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77489640847398E-2"/>
          <c:y val="0.11351233269754241"/>
          <c:w val="0.8748720472441005"/>
          <c:h val="0.67854221347332411"/>
        </c:manualLayout>
      </c:layout>
      <c:lineChart>
        <c:grouping val="standard"/>
        <c:varyColors val="0"/>
        <c:ser>
          <c:idx val="4"/>
          <c:order val="0"/>
          <c:tx>
            <c:strRef>
              <c:f>'Weekly Summary Sheet'!$A$7</c:f>
              <c:strCache>
                <c:ptCount val="1"/>
                <c:pt idx="0">
                  <c:v>SE% avg</c:v>
                </c:pt>
              </c:strCache>
            </c:strRef>
          </c:tx>
          <c:dLbls>
            <c:dLbl>
              <c:idx val="3"/>
              <c:layout>
                <c:manualLayout>
                  <c:x val="-2.5309689123600203E-2"/>
                  <c:y val="5.680860140416333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8A-47AD-A663-169A987B36C7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'Weekly Summary Sheet'!$B$7:$K$7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8A-47AD-A663-169A987B36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0161920"/>
        <c:axId val="110163456"/>
      </c:lineChart>
      <c:catAx>
        <c:axId val="11016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163456"/>
        <c:crosses val="autoZero"/>
        <c:auto val="1"/>
        <c:lblAlgn val="ctr"/>
        <c:lblOffset val="100"/>
        <c:noMultiLvlLbl val="0"/>
      </c:catAx>
      <c:valAx>
        <c:axId val="1101634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110161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0275543060133169E-2"/>
          <c:y val="0.89338365762130978"/>
          <c:w val="0.10779771346434552"/>
          <c:h val="6.642025118760981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'Enter Sleep Diary Here'!$L$187:$L$195</c:f>
              <c:strCache>
                <c:ptCount val="9"/>
                <c:pt idx="0">
                  <c:v>AVERAGE</c:v>
                </c:pt>
                <c:pt idx="2">
                  <c:v>#DIV/0!</c:v>
                </c:pt>
                <c:pt idx="3">
                  <c:v>#DIV/0!</c:v>
                </c:pt>
                <c:pt idx="4">
                  <c:v>#DIV/0!</c:v>
                </c:pt>
                <c:pt idx="5">
                  <c:v>#DIV/0!</c:v>
                </c:pt>
                <c:pt idx="6">
                  <c:v>#DIV/0!</c:v>
                </c:pt>
                <c:pt idx="7">
                  <c:v>#DIV/0!</c:v>
                </c:pt>
                <c:pt idx="8">
                  <c:v>#DIV/0!</c:v>
                </c:pt>
              </c:strCache>
            </c:strRef>
          </c:tx>
          <c:invertIfNegative val="0"/>
          <c:cat>
            <c:multiLvlStrRef>
              <c:f>'Enter Sleep Diary Here'!$B$196:$K$199</c:f>
              <c:multiLvlStrCache>
                <c:ptCount val="4"/>
                <c:lvl>
                  <c:pt idx="0">
                    <c:v>-0.50</c:v>
                  </c:pt>
                  <c:pt idx="1">
                    <c:v>-0.25</c:v>
                  </c:pt>
                  <c:pt idx="2">
                    <c:v>7.00</c:v>
                  </c:pt>
                  <c:pt idx="3">
                    <c:v>8.00</c:v>
                  </c:pt>
                </c:lvl>
                <c:lvl>
                  <c:pt idx="0">
                    <c:v>BT</c:v>
                  </c:pt>
                  <c:pt idx="1">
                    <c:v>LO</c:v>
                  </c:pt>
                  <c:pt idx="2">
                    <c:v>WT</c:v>
                  </c:pt>
                  <c:pt idx="3">
                    <c:v>OB</c:v>
                  </c:pt>
                </c:lvl>
              </c:multiLvlStrCache>
            </c:multiLvlStrRef>
          </c:cat>
          <c:val>
            <c:numRef>
              <c:f>'Enter Sleep Diary Here'!$L$196:$L$199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1-40A9-BFA4-66A2FD6EB833}"/>
            </c:ext>
          </c:extLst>
        </c:ser>
        <c:ser>
          <c:idx val="1"/>
          <c:order val="1"/>
          <c:tx>
            <c:strRef>
              <c:f>'Enter Sleep Diary Here'!$M$188:$M$195</c:f>
              <c:strCache>
                <c:ptCount val="8"/>
                <c:pt idx="0">
                  <c:v>1/1/2011</c:v>
                </c:pt>
                <c:pt idx="1">
                  <c:v>Bedtime</c:v>
                </c:pt>
                <c:pt idx="2">
                  <c:v>Lights out</c:v>
                </c:pt>
                <c:pt idx="3">
                  <c:v>Latency to fall asleep</c:v>
                </c:pt>
                <c:pt idx="4">
                  <c:v>Minutes awake in middle of night</c:v>
                </c:pt>
                <c:pt idx="5">
                  <c:v>Wake time</c:v>
                </c:pt>
                <c:pt idx="6">
                  <c:v>minutes awake too early</c:v>
                </c:pt>
                <c:pt idx="7">
                  <c:v>out of bed for day</c:v>
                </c:pt>
              </c:strCache>
            </c:strRef>
          </c:tx>
          <c:invertIfNegative val="0"/>
          <c:cat>
            <c:multiLvlStrRef>
              <c:f>'Enter Sleep Diary Here'!$B$196:$K$199</c:f>
              <c:multiLvlStrCache>
                <c:ptCount val="4"/>
                <c:lvl>
                  <c:pt idx="0">
                    <c:v>-0.50</c:v>
                  </c:pt>
                  <c:pt idx="1">
                    <c:v>-0.25</c:v>
                  </c:pt>
                  <c:pt idx="2">
                    <c:v>7.00</c:v>
                  </c:pt>
                  <c:pt idx="3">
                    <c:v>8.00</c:v>
                  </c:pt>
                </c:lvl>
                <c:lvl>
                  <c:pt idx="0">
                    <c:v>BT</c:v>
                  </c:pt>
                  <c:pt idx="1">
                    <c:v>LO</c:v>
                  </c:pt>
                  <c:pt idx="2">
                    <c:v>WT</c:v>
                  </c:pt>
                  <c:pt idx="3">
                    <c:v>OB</c:v>
                  </c:pt>
                </c:lvl>
              </c:multiLvlStrCache>
            </c:multiLvlStrRef>
          </c:cat>
          <c:val>
            <c:numRef>
              <c:f>'Enter Sleep Diary Here'!$M$196:$M$199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3F91-40A9-BFA4-66A2FD6EB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95488"/>
        <c:axId val="111297280"/>
      </c:barChart>
      <c:catAx>
        <c:axId val="111295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1297280"/>
        <c:crosses val="autoZero"/>
        <c:auto val="1"/>
        <c:lblAlgn val="ctr"/>
        <c:lblOffset val="100"/>
        <c:noMultiLvlLbl val="0"/>
      </c:catAx>
      <c:valAx>
        <c:axId val="1112972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1295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8</xdr:row>
      <xdr:rowOff>23812</xdr:rowOff>
    </xdr:from>
    <xdr:to>
      <xdr:col>13</xdr:col>
      <xdr:colOff>361950</xdr:colOff>
      <xdr:row>25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4</xdr:row>
      <xdr:rowOff>0</xdr:rowOff>
    </xdr:from>
    <xdr:to>
      <xdr:col>16</xdr:col>
      <xdr:colOff>0</xdr:colOff>
      <xdr:row>25</xdr:row>
      <xdr:rowOff>152400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30</xdr:row>
      <xdr:rowOff>28575</xdr:rowOff>
    </xdr:from>
    <xdr:to>
      <xdr:col>17</xdr:col>
      <xdr:colOff>171450</xdr:colOff>
      <xdr:row>51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609600</xdr:colOff>
      <xdr:row>56</xdr:row>
      <xdr:rowOff>0</xdr:rowOff>
    </xdr:from>
    <xdr:to>
      <xdr:col>15</xdr:col>
      <xdr:colOff>581025</xdr:colOff>
      <xdr:row>77</xdr:row>
      <xdr:rowOff>57150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9525</xdr:colOff>
      <xdr:row>82</xdr:row>
      <xdr:rowOff>9525</xdr:rowOff>
    </xdr:to>
    <xdr:sp macro="" textlink="">
      <xdr:nvSpPr>
        <xdr:cNvPr id="2" name="AutoShape 1" descr="http://us.mc594.mail.yahoo.com/mc/mail?cmd=cookie.setnonjs&amp;.rand=672441238&amp;mcrumb=O8cGBlnemJ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38400" y="13477875"/>
          <a:ext cx="9525" cy="9525"/>
        </a:xfrm>
        <a:prstGeom prst="rect">
          <a:avLst/>
        </a:prstGeom>
        <a:noFill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4955" cy="627797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"/>
  <sheetViews>
    <sheetView workbookViewId="0">
      <selection activeCell="B2" sqref="B2"/>
    </sheetView>
  </sheetViews>
  <sheetFormatPr defaultRowHeight="12.5" x14ac:dyDescent="0.25"/>
  <sheetData>
    <row r="1" spans="1:12" x14ac:dyDescent="0.25"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59</v>
      </c>
      <c r="L1" t="s">
        <v>58</v>
      </c>
    </row>
    <row r="2" spans="1:12" x14ac:dyDescent="0.25">
      <c r="A2" t="s">
        <v>60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D54"/>
  <sheetViews>
    <sheetView topLeftCell="C34" workbookViewId="0">
      <selection activeCell="U19" sqref="U18:V19"/>
    </sheetView>
  </sheetViews>
  <sheetFormatPr defaultRowHeight="12.5" x14ac:dyDescent="0.25"/>
  <sheetData>
    <row r="2" spans="4:4" ht="18" x14ac:dyDescent="0.4">
      <c r="D2" s="7" t="s">
        <v>26</v>
      </c>
    </row>
    <row r="29" spans="4:4" ht="18" x14ac:dyDescent="0.4">
      <c r="D29" s="7" t="s">
        <v>27</v>
      </c>
    </row>
    <row r="54" spans="4:4" ht="18" x14ac:dyDescent="0.4">
      <c r="D54" s="7" t="s">
        <v>25</v>
      </c>
    </row>
  </sheetData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workbookViewId="0">
      <selection activeCell="C24" sqref="C24"/>
    </sheetView>
  </sheetViews>
  <sheetFormatPr defaultRowHeight="12.5" x14ac:dyDescent="0.25"/>
  <cols>
    <col min="1" max="1" width="16.54296875" bestFit="1" customWidth="1"/>
  </cols>
  <sheetData>
    <row r="1" spans="1:11" ht="13" x14ac:dyDescent="0.3">
      <c r="B1" s="6" t="s">
        <v>7</v>
      </c>
      <c r="C1" s="6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6" t="s">
        <v>40</v>
      </c>
      <c r="I1" s="6" t="s">
        <v>41</v>
      </c>
      <c r="J1" s="6" t="s">
        <v>42</v>
      </c>
      <c r="K1" s="6" t="s">
        <v>43</v>
      </c>
    </row>
    <row r="2" spans="1:11" ht="13" x14ac:dyDescent="0.3">
      <c r="A2" s="6" t="s">
        <v>13</v>
      </c>
      <c r="B2" s="14" t="e">
        <f>'Enter Sleep Diary Here'!L11</f>
        <v>#DIV/0!</v>
      </c>
      <c r="C2" s="14" t="e">
        <f>'Enter Sleep Diary Here'!L31</f>
        <v>#DIV/0!</v>
      </c>
      <c r="D2" s="14" t="e">
        <f>'Enter Sleep Diary Here'!L51</f>
        <v>#DIV/0!</v>
      </c>
      <c r="E2" s="14" t="e">
        <f>'Enter Sleep Diary Here'!$L71</f>
        <v>#DIV/0!</v>
      </c>
      <c r="F2" s="14" t="e">
        <f>'Enter Sleep Diary Here'!$L91</f>
        <v>#DIV/0!</v>
      </c>
      <c r="G2" s="14" t="e">
        <f>'Enter Sleep Diary Here'!L111</f>
        <v>#DIV/0!</v>
      </c>
      <c r="H2" s="14" t="e">
        <f>'Enter Sleep Diary Here'!L131</f>
        <v>#DIV/0!</v>
      </c>
      <c r="I2" s="14" t="e">
        <f>'Enter Sleep Diary Here'!L151</f>
        <v>#DIV/0!</v>
      </c>
      <c r="J2" s="14" t="e">
        <f>'Enter Sleep Diary Here'!L171</f>
        <v>#DIV/0!</v>
      </c>
      <c r="K2" s="14" t="e">
        <f>'Enter Sleep Diary Here'!L191</f>
        <v>#DIV/0!</v>
      </c>
    </row>
    <row r="3" spans="1:11" ht="13" x14ac:dyDescent="0.3">
      <c r="A3" s="6" t="s">
        <v>33</v>
      </c>
      <c r="B3" s="14" t="e">
        <f>'Enter Sleep Diary Here'!L12</f>
        <v>#DIV/0!</v>
      </c>
      <c r="C3" s="14" t="e">
        <f>'Enter Sleep Diary Here'!L32</f>
        <v>#DIV/0!</v>
      </c>
      <c r="D3" s="14" t="e">
        <f>'Enter Sleep Diary Here'!L52</f>
        <v>#DIV/0!</v>
      </c>
      <c r="E3" s="14" t="e">
        <f>'Enter Sleep Diary Here'!$L72</f>
        <v>#DIV/0!</v>
      </c>
      <c r="F3" s="14" t="e">
        <f>'Enter Sleep Diary Here'!$L92</f>
        <v>#DIV/0!</v>
      </c>
      <c r="G3" s="14" t="e">
        <f>'Enter Sleep Diary Here'!L112</f>
        <v>#DIV/0!</v>
      </c>
      <c r="H3" s="14" t="e">
        <f>'Enter Sleep Diary Here'!L132</f>
        <v>#DIV/0!</v>
      </c>
      <c r="I3" s="14" t="e">
        <f>'Enter Sleep Diary Here'!L152</f>
        <v>#DIV/0!</v>
      </c>
      <c r="J3" s="14" t="e">
        <f>'Enter Sleep Diary Here'!L172</f>
        <v>#DIV/0!</v>
      </c>
      <c r="K3" s="14" t="e">
        <f>'Enter Sleep Diary Here'!L192</f>
        <v>#DIV/0!</v>
      </c>
    </row>
    <row r="4" spans="1:11" ht="13" x14ac:dyDescent="0.3">
      <c r="A4" s="6" t="s">
        <v>24</v>
      </c>
      <c r="B4" s="14" t="e">
        <f>'Enter Sleep Diary Here'!L14</f>
        <v>#DIV/0!</v>
      </c>
      <c r="C4" s="14" t="e">
        <f>'Enter Sleep Diary Here'!L34</f>
        <v>#DIV/0!</v>
      </c>
      <c r="D4" s="14" t="e">
        <f>'Enter Sleep Diary Here'!L54</f>
        <v>#DIV/0!</v>
      </c>
      <c r="E4" s="14" t="e">
        <f>'Enter Sleep Diary Here'!$L74</f>
        <v>#DIV/0!</v>
      </c>
      <c r="F4" s="14" t="e">
        <f>'Enter Sleep Diary Here'!$L94</f>
        <v>#DIV/0!</v>
      </c>
      <c r="G4" s="14" t="e">
        <f>'Enter Sleep Diary Here'!$L114</f>
        <v>#DIV/0!</v>
      </c>
      <c r="H4" s="14" t="e">
        <f>'Enter Sleep Diary Here'!L134</f>
        <v>#DIV/0!</v>
      </c>
      <c r="I4" s="14" t="e">
        <f>'Enter Sleep Diary Here'!L154</f>
        <v>#DIV/0!</v>
      </c>
      <c r="J4" s="14" t="e">
        <f>'Enter Sleep Diary Here'!L174</f>
        <v>#DIV/0!</v>
      </c>
      <c r="K4" s="14" t="e">
        <f>'Enter Sleep Diary Here'!L194</f>
        <v>#DIV/0!</v>
      </c>
    </row>
    <row r="5" spans="1:11" ht="13" x14ac:dyDescent="0.3">
      <c r="A5" s="6" t="s">
        <v>22</v>
      </c>
      <c r="B5" s="14" t="e">
        <f>'Enter Sleep Diary Here'!L21</f>
        <v>#DIV/0!</v>
      </c>
      <c r="C5" s="14" t="e">
        <f>'Enter Sleep Diary Here'!L41</f>
        <v>#DIV/0!</v>
      </c>
      <c r="D5" s="14" t="e">
        <f>'Enter Sleep Diary Here'!L61</f>
        <v>#DIV/0!</v>
      </c>
      <c r="E5" s="14" t="e">
        <f>'Enter Sleep Diary Here'!$L81</f>
        <v>#DIV/0!</v>
      </c>
      <c r="F5" s="14" t="e">
        <f>'Enter Sleep Diary Here'!$L101</f>
        <v>#DIV/0!</v>
      </c>
      <c r="G5" s="14" t="e">
        <f>'Enter Sleep Diary Here'!L121</f>
        <v>#DIV/0!</v>
      </c>
      <c r="H5" s="14" t="e">
        <f>'Enter Sleep Diary Here'!L141</f>
        <v>#DIV/0!</v>
      </c>
      <c r="I5" s="14" t="e">
        <f>'Enter Sleep Diary Here'!L161</f>
        <v>#DIV/0!</v>
      </c>
      <c r="J5" s="14" t="e">
        <f>'Enter Sleep Diary Here'!L181</f>
        <v>#DIV/0!</v>
      </c>
      <c r="K5" s="14" t="e">
        <f>'Enter Sleep Diary Here'!L201</f>
        <v>#DIV/0!</v>
      </c>
    </row>
    <row r="6" spans="1:11" ht="13" x14ac:dyDescent="0.3">
      <c r="A6" s="6" t="s">
        <v>4</v>
      </c>
      <c r="B6" s="14" t="e">
        <f>'Enter Sleep Diary Here'!L22</f>
        <v>#DIV/0!</v>
      </c>
      <c r="C6" s="14" t="e">
        <f>'Enter Sleep Diary Here'!L42</f>
        <v>#DIV/0!</v>
      </c>
      <c r="D6" s="14" t="e">
        <f>'Enter Sleep Diary Here'!L62</f>
        <v>#DIV/0!</v>
      </c>
      <c r="E6" s="14" t="e">
        <f>'Enter Sleep Diary Here'!$L82</f>
        <v>#DIV/0!</v>
      </c>
      <c r="F6" s="14" t="e">
        <f>'Enter Sleep Diary Here'!$L102</f>
        <v>#DIV/0!</v>
      </c>
      <c r="G6" s="14" t="e">
        <f>'Enter Sleep Diary Here'!L122</f>
        <v>#DIV/0!</v>
      </c>
      <c r="H6" s="14" t="e">
        <f>'Enter Sleep Diary Here'!L142</f>
        <v>#DIV/0!</v>
      </c>
      <c r="I6" s="14" t="e">
        <f>'Enter Sleep Diary Here'!L162</f>
        <v>#DIV/0!</v>
      </c>
      <c r="J6" s="14" t="e">
        <f>'Enter Sleep Diary Here'!L182</f>
        <v>#DIV/0!</v>
      </c>
      <c r="K6" s="14" t="e">
        <f>'Enter Sleep Diary Here'!L202</f>
        <v>#DIV/0!</v>
      </c>
    </row>
    <row r="7" spans="1:11" ht="13" x14ac:dyDescent="0.3">
      <c r="A7" s="6" t="s">
        <v>23</v>
      </c>
      <c r="B7" s="14" t="e">
        <f>'Enter Sleep Diary Here'!L23</f>
        <v>#DIV/0!</v>
      </c>
      <c r="C7" s="14" t="e">
        <f>'Enter Sleep Diary Here'!L43</f>
        <v>#DIV/0!</v>
      </c>
      <c r="D7" s="14" t="e">
        <f>'Enter Sleep Diary Here'!L63</f>
        <v>#DIV/0!</v>
      </c>
      <c r="E7" s="14" t="e">
        <f>'Enter Sleep Diary Here'!$L83</f>
        <v>#DIV/0!</v>
      </c>
      <c r="F7" s="14" t="e">
        <f>'Enter Sleep Diary Here'!$L103</f>
        <v>#DIV/0!</v>
      </c>
      <c r="G7" s="14" t="e">
        <f>'Enter Sleep Diary Here'!L123</f>
        <v>#DIV/0!</v>
      </c>
      <c r="H7" s="14" t="e">
        <f>'Enter Sleep Diary Here'!L143</f>
        <v>#DIV/0!</v>
      </c>
      <c r="I7" s="14" t="e">
        <f>'Enter Sleep Diary Here'!L163</f>
        <v>#DIV/0!</v>
      </c>
      <c r="J7" s="14" t="e">
        <f>'Enter Sleep Diary Here'!L183</f>
        <v>#DIV/0!</v>
      </c>
      <c r="K7" s="14" t="e">
        <f>'Enter Sleep Diary Here'!L203</f>
        <v>#DIV/0!</v>
      </c>
    </row>
    <row r="9" spans="1:11" x14ac:dyDescent="0.25">
      <c r="A9" s="16" t="s">
        <v>34</v>
      </c>
      <c r="B9" s="8"/>
    </row>
    <row r="10" spans="1:11" x14ac:dyDescent="0.25">
      <c r="A10" s="9" t="s">
        <v>35</v>
      </c>
      <c r="B10" s="10"/>
    </row>
    <row r="11" spans="1:11" x14ac:dyDescent="0.25">
      <c r="A11" s="9" t="s">
        <v>36</v>
      </c>
      <c r="B11" s="10"/>
    </row>
    <row r="12" spans="1:11" x14ac:dyDescent="0.25">
      <c r="A12" s="9" t="s">
        <v>37</v>
      </c>
      <c r="B12" s="10"/>
    </row>
    <row r="13" spans="1:11" x14ac:dyDescent="0.25">
      <c r="A13" s="9" t="s">
        <v>38</v>
      </c>
      <c r="B13" s="10"/>
    </row>
    <row r="14" spans="1:11" x14ac:dyDescent="0.25">
      <c r="A14" s="11" t="s">
        <v>39</v>
      </c>
      <c r="B14" s="12"/>
    </row>
    <row r="37" spans="5:5" x14ac:dyDescent="0.25">
      <c r="E37" s="15"/>
    </row>
    <row r="38" spans="5:5" x14ac:dyDescent="0.25">
      <c r="E38" s="15"/>
    </row>
  </sheetData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203"/>
  <sheetViews>
    <sheetView tabSelected="1" workbookViewId="0">
      <selection activeCell="B7" sqref="B7"/>
    </sheetView>
  </sheetViews>
  <sheetFormatPr defaultRowHeight="12.5" x14ac:dyDescent="0.25"/>
  <cols>
    <col min="1" max="1" width="6" customWidth="1"/>
    <col min="2" max="2" width="32" bestFit="1" customWidth="1"/>
    <col min="3" max="3" width="10.26953125" bestFit="1" customWidth="1"/>
    <col min="4" max="4" width="8.1796875" bestFit="1" customWidth="1"/>
    <col min="5" max="11" width="9.54296875" customWidth="1"/>
    <col min="12" max="12" width="9.81640625" bestFit="1" customWidth="1"/>
    <col min="13" max="13" width="28.54296875" bestFit="1" customWidth="1"/>
  </cols>
  <sheetData>
    <row r="1" spans="2:13" s="43" customFormat="1" ht="13" x14ac:dyDescent="0.3">
      <c r="B1" s="52" t="s">
        <v>81</v>
      </c>
      <c r="C1" s="45"/>
      <c r="D1" s="45"/>
      <c r="E1" s="45"/>
      <c r="F1" s="45"/>
      <c r="G1" s="45"/>
      <c r="H1" s="45"/>
      <c r="I1" s="45"/>
      <c r="J1" s="45"/>
      <c r="K1" s="45"/>
      <c r="L1"/>
      <c r="M1" s="46"/>
    </row>
    <row r="2" spans="2:13" ht="12" customHeight="1" x14ac:dyDescent="0.25">
      <c r="B2" s="55"/>
      <c r="C2" s="55" t="s">
        <v>79</v>
      </c>
      <c r="D2" s="55"/>
      <c r="E2" s="55"/>
      <c r="F2" s="70" t="s">
        <v>84</v>
      </c>
      <c r="G2" s="70"/>
      <c r="H2" s="70"/>
      <c r="I2" s="70"/>
      <c r="J2" s="70"/>
      <c r="K2" s="70"/>
      <c r="L2" s="70"/>
      <c r="M2" s="55"/>
    </row>
    <row r="3" spans="2:13" ht="13" x14ac:dyDescent="0.3">
      <c r="B3" s="53"/>
      <c r="C3" s="51" t="s">
        <v>80</v>
      </c>
      <c r="D3" s="51"/>
      <c r="E3" s="51"/>
      <c r="F3" s="51"/>
      <c r="G3" s="51"/>
      <c r="H3" s="42"/>
      <c r="I3" s="42"/>
      <c r="J3" s="42"/>
      <c r="K3" s="42"/>
      <c r="L3" s="42"/>
      <c r="M3" s="54"/>
    </row>
    <row r="4" spans="2:13" s="43" customFormat="1" ht="13.5" thickBot="1" x14ac:dyDescent="0.35">
      <c r="B4" s="47"/>
      <c r="C4" s="48" t="s">
        <v>83</v>
      </c>
      <c r="D4" s="48"/>
      <c r="E4" s="48"/>
      <c r="F4" s="48"/>
      <c r="G4" s="48"/>
      <c r="H4" s="49"/>
      <c r="I4" s="49"/>
      <c r="J4" s="49"/>
      <c r="K4" s="49"/>
      <c r="L4" s="49"/>
      <c r="M4" s="50"/>
    </row>
    <row r="5" spans="2:13" s="43" customFormat="1" ht="13" thickBot="1" x14ac:dyDescent="0.3">
      <c r="C5" s="44"/>
      <c r="L5" s="61"/>
    </row>
    <row r="6" spans="2:13" ht="13" x14ac:dyDescent="0.3">
      <c r="B6" s="22" t="s">
        <v>7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2:13" ht="13" x14ac:dyDescent="0.3">
      <c r="B7" s="37"/>
      <c r="C7" s="1"/>
      <c r="D7" s="4" t="s">
        <v>6</v>
      </c>
      <c r="E7" s="66" t="s">
        <v>15</v>
      </c>
      <c r="F7" s="66" t="s">
        <v>16</v>
      </c>
      <c r="G7" s="66" t="s">
        <v>17</v>
      </c>
      <c r="H7" s="66" t="s">
        <v>18</v>
      </c>
      <c r="I7" s="66" t="s">
        <v>19</v>
      </c>
      <c r="J7" s="66" t="s">
        <v>20</v>
      </c>
      <c r="K7" s="66" t="s">
        <v>21</v>
      </c>
      <c r="L7" s="18" t="s">
        <v>72</v>
      </c>
      <c r="M7" s="26"/>
    </row>
    <row r="8" spans="2:13" ht="13" x14ac:dyDescent="0.3">
      <c r="B8" s="27" t="s">
        <v>77</v>
      </c>
      <c r="D8" s="67">
        <v>40544</v>
      </c>
      <c r="E8" s="68"/>
      <c r="F8" s="68"/>
      <c r="G8" s="68"/>
      <c r="H8" s="68"/>
      <c r="I8" s="68"/>
      <c r="J8" s="68"/>
      <c r="K8" s="68"/>
      <c r="M8" s="26"/>
    </row>
    <row r="9" spans="2:13" ht="13" x14ac:dyDescent="0.3">
      <c r="B9" s="27" t="s">
        <v>64</v>
      </c>
      <c r="C9" s="1" t="s">
        <v>0</v>
      </c>
      <c r="D9" s="3">
        <v>0.97916666666666663</v>
      </c>
      <c r="E9" s="55"/>
      <c r="F9" s="55"/>
      <c r="G9" s="55"/>
      <c r="H9" s="55"/>
      <c r="I9" s="55"/>
      <c r="J9" s="55"/>
      <c r="K9" s="55"/>
      <c r="L9" s="56" t="e">
        <f>TEXT(IF(L16&lt;0, 24+L16,L16)/24,"h:mm")</f>
        <v>#DIV/0!</v>
      </c>
      <c r="M9" s="34" t="s">
        <v>44</v>
      </c>
    </row>
    <row r="10" spans="2:13" ht="13" x14ac:dyDescent="0.3">
      <c r="B10" s="27" t="s">
        <v>63</v>
      </c>
      <c r="C10" s="1" t="s">
        <v>1</v>
      </c>
      <c r="D10" s="3">
        <v>0.98958333333333337</v>
      </c>
      <c r="E10" s="55"/>
      <c r="F10" s="55"/>
      <c r="G10" s="55"/>
      <c r="H10" s="55"/>
      <c r="I10" s="55"/>
      <c r="J10" s="55"/>
      <c r="K10" s="55"/>
      <c r="L10" s="56" t="e">
        <f>TEXT(IF(L17&lt;0, 24+L17,L17)/24,"h:mm")</f>
        <v>#DIV/0!</v>
      </c>
      <c r="M10" s="34" t="s">
        <v>45</v>
      </c>
    </row>
    <row r="11" spans="2:13" ht="26" x14ac:dyDescent="0.3">
      <c r="B11" s="27" t="s">
        <v>62</v>
      </c>
      <c r="C11" s="1" t="s">
        <v>14</v>
      </c>
      <c r="D11" s="4">
        <v>30</v>
      </c>
      <c r="E11" s="60"/>
      <c r="F11" s="60"/>
      <c r="G11" s="60"/>
      <c r="H11" s="60"/>
      <c r="I11" s="60"/>
      <c r="J11" s="60"/>
      <c r="K11" s="60"/>
      <c r="L11" s="56" t="e">
        <f>AVERAGE(E11:K11)</f>
        <v>#DIV/0!</v>
      </c>
      <c r="M11" s="34" t="s">
        <v>73</v>
      </c>
    </row>
    <row r="12" spans="2:13" ht="26" x14ac:dyDescent="0.3">
      <c r="B12" s="27" t="s">
        <v>65</v>
      </c>
      <c r="C12" s="1" t="s">
        <v>2</v>
      </c>
      <c r="D12" s="4">
        <v>60</v>
      </c>
      <c r="E12" s="60"/>
      <c r="F12" s="60"/>
      <c r="G12" s="60"/>
      <c r="H12" s="60"/>
      <c r="I12" s="60"/>
      <c r="J12" s="60"/>
      <c r="K12" s="60"/>
      <c r="L12" s="56" t="e">
        <f>SUM(E12:K12)/COUNTA(E12:K12)</f>
        <v>#DIV/0!</v>
      </c>
      <c r="M12" s="34" t="s">
        <v>74</v>
      </c>
    </row>
    <row r="13" spans="2:13" ht="13" x14ac:dyDescent="0.3">
      <c r="B13" s="27" t="s">
        <v>66</v>
      </c>
      <c r="C13" s="1" t="s">
        <v>46</v>
      </c>
      <c r="D13" s="3">
        <v>0.29166666666666669</v>
      </c>
      <c r="E13" s="62"/>
      <c r="F13" s="62"/>
      <c r="G13" s="55"/>
      <c r="H13" s="55"/>
      <c r="I13" s="55"/>
      <c r="J13" s="55"/>
      <c r="K13" s="55"/>
      <c r="L13" s="57" t="e">
        <f>TEXT(L18/24,"h:mm")</f>
        <v>#DIV/0!</v>
      </c>
      <c r="M13" s="34" t="s">
        <v>61</v>
      </c>
    </row>
    <row r="14" spans="2:13" ht="26" x14ac:dyDescent="0.3">
      <c r="B14" s="27" t="s">
        <v>67</v>
      </c>
      <c r="C14" s="1" t="s">
        <v>47</v>
      </c>
      <c r="D14" s="5">
        <v>30</v>
      </c>
      <c r="E14" s="60"/>
      <c r="F14" s="60"/>
      <c r="G14" s="60"/>
      <c r="H14" s="60"/>
      <c r="I14" s="60"/>
      <c r="J14" s="60"/>
      <c r="K14" s="60"/>
      <c r="L14" s="56" t="e">
        <f>SUM(E14:K14)/COUNTA(E14:K14)</f>
        <v>#DIV/0!</v>
      </c>
      <c r="M14" s="34" t="s">
        <v>76</v>
      </c>
    </row>
    <row r="15" spans="2:13" ht="13" x14ac:dyDescent="0.3">
      <c r="B15" s="27" t="s">
        <v>68</v>
      </c>
      <c r="C15" s="1" t="s">
        <v>48</v>
      </c>
      <c r="D15" s="3">
        <v>0.33333333333333331</v>
      </c>
      <c r="E15" s="55"/>
      <c r="F15" s="55"/>
      <c r="G15" s="55"/>
      <c r="H15" s="55"/>
      <c r="I15" s="55"/>
      <c r="J15" s="55"/>
      <c r="K15" s="55"/>
      <c r="L15" s="57" t="e">
        <f>TEXT(L19/24,"h:mm")</f>
        <v>#DIV/0!</v>
      </c>
      <c r="M15" s="34" t="s">
        <v>75</v>
      </c>
    </row>
    <row r="16" spans="2:13" s="21" customFormat="1" x14ac:dyDescent="0.25">
      <c r="B16" s="28"/>
      <c r="C16" s="19" t="s">
        <v>28</v>
      </c>
      <c r="D16" s="20">
        <f>IF(ISBLANK(D9),"",IF(HOUR(D9)&gt;12,HOUR(D9)+(MINUTE(D9)/60)-24,HOUR(D9)+(MINUTE(D9)/60)))</f>
        <v>-0.5</v>
      </c>
      <c r="E16" s="20" t="str">
        <f t="shared" ref="E16:K16" si="0">IF(ISBLANK(E9),"",IF(HOUR(E9)&gt;12,HOUR(E9)+(MINUTE(E9)/60)-24,HOUR(E9)+(MINUTE(E9)/60)))</f>
        <v/>
      </c>
      <c r="F16" s="20" t="str">
        <f t="shared" si="0"/>
        <v/>
      </c>
      <c r="G16" s="20" t="str">
        <f t="shared" si="0"/>
        <v/>
      </c>
      <c r="H16" s="20" t="str">
        <f t="shared" si="0"/>
        <v/>
      </c>
      <c r="I16" s="20" t="str">
        <f t="shared" si="0"/>
        <v/>
      </c>
      <c r="J16" s="20" t="str">
        <f t="shared" si="0"/>
        <v/>
      </c>
      <c r="K16" s="20" t="str">
        <f t="shared" si="0"/>
        <v/>
      </c>
      <c r="L16" s="41" t="e">
        <f>AVERAGE(E16:K16)</f>
        <v>#DIV/0!</v>
      </c>
      <c r="M16" s="29"/>
    </row>
    <row r="17" spans="2:13" s="21" customFormat="1" x14ac:dyDescent="0.25">
      <c r="B17" s="28"/>
      <c r="C17" s="19" t="s">
        <v>29</v>
      </c>
      <c r="D17" s="20">
        <f>IF(ISBLANK(D10),"",IF(HOUR(D10)&gt;12,HOUR(D10)+(MINUTE(D10)/60)-24,HOUR(D10)+(MINUTE(D10)/60)))</f>
        <v>-0.25</v>
      </c>
      <c r="E17" s="20" t="str">
        <f>IF(ISBLANK(E10),"",IF(HOUR(E10)&gt;12,HOUR(E10)+(MINUTE(E10)/60)-24,HOUR(E10)+(MINUTE(E10)/60)))</f>
        <v/>
      </c>
      <c r="F17" s="20" t="str">
        <f t="shared" ref="F17:K17" si="1">IF(ISBLANK(F10),"",IF(HOUR(F10)&gt;12,HOUR(F10)+(MINUTE(F10)/60)-24,HOUR(F10)+(MINUTE(F10)/60)))</f>
        <v/>
      </c>
      <c r="G17" s="20" t="str">
        <f t="shared" si="1"/>
        <v/>
      </c>
      <c r="H17" s="20" t="str">
        <f t="shared" si="1"/>
        <v/>
      </c>
      <c r="I17" s="20" t="str">
        <f t="shared" si="1"/>
        <v/>
      </c>
      <c r="J17" s="20" t="str">
        <f t="shared" si="1"/>
        <v/>
      </c>
      <c r="K17" s="20" t="str">
        <f t="shared" si="1"/>
        <v/>
      </c>
      <c r="L17" s="41" t="e">
        <f>AVERAGE(E17:K17)</f>
        <v>#DIV/0!</v>
      </c>
      <c r="M17" s="29"/>
    </row>
    <row r="18" spans="2:13" s="21" customFormat="1" x14ac:dyDescent="0.25">
      <c r="B18" s="28"/>
      <c r="C18" s="19" t="s">
        <v>30</v>
      </c>
      <c r="D18" s="20">
        <f>IF(ISBLANK(D13),"",HOUR(D13)+(MINUTE(D13)/60))</f>
        <v>7</v>
      </c>
      <c r="E18" s="20" t="str">
        <f t="shared" ref="E18" si="2">IF(ISBLANK(E13),"",HOUR(E13)+(MINUTE(E13)/60))</f>
        <v/>
      </c>
      <c r="F18" s="20" t="str">
        <f t="shared" ref="F18:K18" si="3">IF(ISBLANK(F13),"",HOUR(F13)+(MINUTE(F13)/60))</f>
        <v/>
      </c>
      <c r="G18" s="20" t="str">
        <f t="shared" si="3"/>
        <v/>
      </c>
      <c r="H18" s="20" t="str">
        <f t="shared" si="3"/>
        <v/>
      </c>
      <c r="I18" s="20" t="str">
        <f t="shared" si="3"/>
        <v/>
      </c>
      <c r="J18" s="20" t="str">
        <f t="shared" si="3"/>
        <v/>
      </c>
      <c r="K18" s="20" t="str">
        <f t="shared" si="3"/>
        <v/>
      </c>
      <c r="L18" s="41" t="e">
        <f>AVERAGE(E18:K18)</f>
        <v>#DIV/0!</v>
      </c>
      <c r="M18" s="29"/>
    </row>
    <row r="19" spans="2:13" s="21" customFormat="1" x14ac:dyDescent="0.25">
      <c r="B19" s="28"/>
      <c r="C19" s="19" t="s">
        <v>31</v>
      </c>
      <c r="D19" s="20">
        <f>IF(ISBLANK(D15),"",HOUR(D15)+(MINUTE(D15)/60))</f>
        <v>8</v>
      </c>
      <c r="E19" s="20" t="str">
        <f t="shared" ref="E19" si="4">IF(ISBLANK(E15),"",HOUR(E15)+(MINUTE(E15)/60))</f>
        <v/>
      </c>
      <c r="F19" s="20" t="str">
        <f t="shared" ref="F19:K19" si="5">IF(ISBLANK(F15),"",HOUR(F15)+(MINUTE(F15)/60))</f>
        <v/>
      </c>
      <c r="G19" s="20" t="str">
        <f t="shared" si="5"/>
        <v/>
      </c>
      <c r="H19" s="20" t="str">
        <f t="shared" si="5"/>
        <v/>
      </c>
      <c r="I19" s="20" t="str">
        <f t="shared" si="5"/>
        <v/>
      </c>
      <c r="J19" s="20" t="str">
        <f t="shared" si="5"/>
        <v/>
      </c>
      <c r="K19" s="20" t="str">
        <f t="shared" si="5"/>
        <v/>
      </c>
      <c r="L19" s="41" t="e">
        <f>AVERAGE(E19:K19)</f>
        <v>#DIV/0!</v>
      </c>
      <c r="M19" s="29"/>
    </row>
    <row r="20" spans="2:13" x14ac:dyDescent="0.25">
      <c r="B20" s="30"/>
      <c r="C20" s="1"/>
      <c r="D20" s="1"/>
      <c r="E20" s="2"/>
      <c r="F20" s="2"/>
      <c r="G20" s="2"/>
      <c r="H20" s="2"/>
      <c r="I20" s="2"/>
      <c r="J20" s="2"/>
      <c r="K20" s="2"/>
      <c r="L20" s="58"/>
      <c r="M20" s="26"/>
    </row>
    <row r="21" spans="2:13" ht="13" x14ac:dyDescent="0.3">
      <c r="B21" s="31" t="s">
        <v>69</v>
      </c>
      <c r="C21" s="13" t="s">
        <v>3</v>
      </c>
      <c r="D21" s="39">
        <f t="shared" ref="D21:H21" si="6">IF(ISBLANK(D10),"", IF(ISBLANK(D15),"",24*IF(D10&gt;D15,D15+1-D10,D15-D10)))</f>
        <v>8.2499999999999964</v>
      </c>
      <c r="E21" s="39" t="str">
        <f t="shared" si="6"/>
        <v/>
      </c>
      <c r="F21" s="39" t="str">
        <f t="shared" si="6"/>
        <v/>
      </c>
      <c r="G21" s="39" t="str">
        <f t="shared" si="6"/>
        <v/>
      </c>
      <c r="H21" s="39" t="str">
        <f t="shared" si="6"/>
        <v/>
      </c>
      <c r="I21" s="39" t="str">
        <f>IF(ISBLANK(I10),"", IF(ISBLANK(I15),"",24*IF(I10&gt;I15,I15+1-I10,I15-I10)))</f>
        <v/>
      </c>
      <c r="J21" s="39" t="str">
        <f t="shared" ref="J21:K21" si="7">IF(ISBLANK(J10),"", IF(ISBLANK(J15),"",24*IF(J10&gt;J15,J15+1-J10,J15-J10)))</f>
        <v/>
      </c>
      <c r="K21" s="39" t="str">
        <f t="shared" si="7"/>
        <v/>
      </c>
      <c r="L21" s="56" t="e">
        <f>SUM(E21:K21)/(COUNTA(E21:K21)-COUNTBLANK(E21:K21))</f>
        <v>#DIV/0!</v>
      </c>
      <c r="M21" s="34" t="s">
        <v>69</v>
      </c>
    </row>
    <row r="22" spans="2:13" ht="13" x14ac:dyDescent="0.3">
      <c r="B22" s="31" t="s">
        <v>70</v>
      </c>
      <c r="C22" s="13" t="s">
        <v>4</v>
      </c>
      <c r="D22" s="39">
        <f t="shared" ref="D22:K22" si="8">IF(ISBLANK(D21),"",(IF(ISBLANK(D11),"",IF(ISBLANK(D12),"",D21-((D11+D12)/60)-(D19-D18)))))</f>
        <v>5.7499999999999964</v>
      </c>
      <c r="E22" s="39" t="str">
        <f t="shared" si="8"/>
        <v/>
      </c>
      <c r="F22" s="39" t="str">
        <f t="shared" si="8"/>
        <v/>
      </c>
      <c r="G22" s="39" t="str">
        <f t="shared" si="8"/>
        <v/>
      </c>
      <c r="H22" s="39" t="str">
        <f t="shared" si="8"/>
        <v/>
      </c>
      <c r="I22" s="39" t="str">
        <f t="shared" si="8"/>
        <v/>
      </c>
      <c r="J22" s="39" t="str">
        <f t="shared" si="8"/>
        <v/>
      </c>
      <c r="K22" s="39" t="str">
        <f t="shared" si="8"/>
        <v/>
      </c>
      <c r="L22" s="56" t="e">
        <f>SUM(E22:K22)/(COUNTA(E22:K22)-COUNTBLANK(E22:K22))</f>
        <v>#DIV/0!</v>
      </c>
      <c r="M22" s="34" t="s">
        <v>70</v>
      </c>
    </row>
    <row r="23" spans="2:13" ht="13.5" thickBot="1" x14ac:dyDescent="0.35">
      <c r="B23" s="32" t="s">
        <v>71</v>
      </c>
      <c r="C23" s="33" t="s">
        <v>32</v>
      </c>
      <c r="D23" s="40">
        <f t="shared" ref="D23:H23" si="9">IF(ISERROR(D22/D21),"",IF(ISBLANK(D22),"",D22/D21))</f>
        <v>0.69696969696969679</v>
      </c>
      <c r="E23" s="40" t="str">
        <f t="shared" si="9"/>
        <v/>
      </c>
      <c r="F23" s="40" t="str">
        <f t="shared" si="9"/>
        <v/>
      </c>
      <c r="G23" s="40" t="str">
        <f t="shared" si="9"/>
        <v/>
      </c>
      <c r="H23" s="40" t="str">
        <f t="shared" si="9"/>
        <v/>
      </c>
      <c r="I23" s="40" t="str">
        <f>IF(ISERROR(I22/I21),"",IF(ISBLANK(I22),"",I22/I21))</f>
        <v/>
      </c>
      <c r="J23" s="40" t="str">
        <f>IF(ISERROR(J22/J21),"",IF(ISBLANK(J22),"",J22/J21))</f>
        <v/>
      </c>
      <c r="K23" s="40" t="str">
        <f>IF(ISERROR(K22/K21),"",IF(ISBLANK(K22),"",K22/K21))</f>
        <v/>
      </c>
      <c r="L23" s="59" t="e">
        <f>SUM(E23:K23)/(COUNTA(E23:K23)-COUNTBLANK(E23:K23))</f>
        <v>#DIV/0!</v>
      </c>
      <c r="M23" s="35" t="s">
        <v>71</v>
      </c>
    </row>
    <row r="24" spans="2:13" ht="13" x14ac:dyDescent="0.3">
      <c r="B24" s="1"/>
      <c r="C24" s="1"/>
      <c r="D24" s="1"/>
      <c r="E24" s="63"/>
      <c r="F24" s="64"/>
      <c r="G24" s="64"/>
      <c r="H24" s="64"/>
      <c r="I24" s="65"/>
      <c r="J24" s="1"/>
      <c r="K24" s="1"/>
      <c r="L24" s="1"/>
    </row>
    <row r="25" spans="2:13" ht="13" thickBot="1" x14ac:dyDescent="0.3">
      <c r="B25" s="1"/>
      <c r="C25" s="1"/>
      <c r="D25" s="1"/>
      <c r="E25" s="1"/>
      <c r="F25" s="1"/>
      <c r="G25" s="1"/>
      <c r="H25" s="2"/>
      <c r="I25" s="63"/>
      <c r="J25" s="1"/>
      <c r="K25" s="1"/>
      <c r="L25" s="1"/>
    </row>
    <row r="26" spans="2:13" ht="13" x14ac:dyDescent="0.3">
      <c r="B26" s="22" t="s">
        <v>8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4"/>
    </row>
    <row r="27" spans="2:13" ht="13" x14ac:dyDescent="0.3">
      <c r="B27" s="38"/>
      <c r="C27" s="1"/>
      <c r="D27" s="4" t="s">
        <v>6</v>
      </c>
      <c r="E27" s="66" t="s">
        <v>15</v>
      </c>
      <c r="F27" s="66" t="s">
        <v>16</v>
      </c>
      <c r="G27" s="66" t="s">
        <v>17</v>
      </c>
      <c r="H27" s="66" t="s">
        <v>18</v>
      </c>
      <c r="I27" s="66" t="s">
        <v>19</v>
      </c>
      <c r="J27" s="66" t="s">
        <v>20</v>
      </c>
      <c r="K27" s="66" t="s">
        <v>21</v>
      </c>
      <c r="L27" s="18" t="s">
        <v>72</v>
      </c>
      <c r="M27" s="26"/>
    </row>
    <row r="28" spans="2:13" ht="13" x14ac:dyDescent="0.3">
      <c r="B28" s="27" t="s">
        <v>77</v>
      </c>
      <c r="D28" s="67">
        <v>40544</v>
      </c>
      <c r="E28" s="68"/>
      <c r="F28" s="68"/>
      <c r="G28" s="68"/>
      <c r="H28" s="68"/>
      <c r="I28" s="68"/>
      <c r="J28" s="68"/>
      <c r="K28" s="68"/>
      <c r="M28" s="26"/>
    </row>
    <row r="29" spans="2:13" ht="13" x14ac:dyDescent="0.3">
      <c r="B29" s="27" t="s">
        <v>64</v>
      </c>
      <c r="C29" s="1" t="s">
        <v>0</v>
      </c>
      <c r="D29" s="3">
        <v>0.97916666666666663</v>
      </c>
      <c r="E29" s="55"/>
      <c r="F29" s="55"/>
      <c r="G29" s="55"/>
      <c r="H29" s="55"/>
      <c r="I29" s="55"/>
      <c r="J29" s="55"/>
      <c r="K29" s="55"/>
      <c r="L29" s="56" t="e">
        <f>TEXT(IF(L36&lt;0, 24+L36,L36)/24,"h:mm")</f>
        <v>#DIV/0!</v>
      </c>
      <c r="M29" s="34" t="s">
        <v>44</v>
      </c>
    </row>
    <row r="30" spans="2:13" ht="13" x14ac:dyDescent="0.3">
      <c r="B30" s="27" t="s">
        <v>63</v>
      </c>
      <c r="C30" s="1" t="s">
        <v>1</v>
      </c>
      <c r="D30" s="3">
        <v>0.98958333333333337</v>
      </c>
      <c r="E30" s="55"/>
      <c r="F30" s="55"/>
      <c r="G30" s="55"/>
      <c r="H30" s="55"/>
      <c r="I30" s="55"/>
      <c r="J30" s="55"/>
      <c r="K30" s="55"/>
      <c r="L30" s="56" t="e">
        <f>TEXT(IF(L37&lt;0, 24+L37,L37)/24,"h:mm")</f>
        <v>#DIV/0!</v>
      </c>
      <c r="M30" s="34" t="s">
        <v>45</v>
      </c>
    </row>
    <row r="31" spans="2:13" ht="26" x14ac:dyDescent="0.3">
      <c r="B31" s="27" t="s">
        <v>62</v>
      </c>
      <c r="C31" s="1" t="s">
        <v>14</v>
      </c>
      <c r="D31" s="4">
        <v>30</v>
      </c>
      <c r="E31" s="60"/>
      <c r="F31" s="60"/>
      <c r="G31" s="60"/>
      <c r="H31" s="60"/>
      <c r="I31" s="60"/>
      <c r="J31" s="60"/>
      <c r="K31" s="60"/>
      <c r="L31" s="56" t="e">
        <f>AVERAGE(E31:K31)</f>
        <v>#DIV/0!</v>
      </c>
      <c r="M31" s="34" t="s">
        <v>73</v>
      </c>
    </row>
    <row r="32" spans="2:13" ht="26" x14ac:dyDescent="0.3">
      <c r="B32" s="27" t="s">
        <v>65</v>
      </c>
      <c r="C32" s="1" t="s">
        <v>2</v>
      </c>
      <c r="D32" s="4">
        <v>60</v>
      </c>
      <c r="E32" s="60"/>
      <c r="F32" s="60"/>
      <c r="G32" s="60"/>
      <c r="H32" s="60"/>
      <c r="I32" s="60"/>
      <c r="J32" s="60"/>
      <c r="K32" s="60"/>
      <c r="L32" s="56" t="e">
        <f>SUM(E32:K32)/COUNTA(E32:K32)</f>
        <v>#DIV/0!</v>
      </c>
      <c r="M32" s="34" t="s">
        <v>74</v>
      </c>
    </row>
    <row r="33" spans="2:13" ht="13" x14ac:dyDescent="0.3">
      <c r="B33" s="27" t="s">
        <v>66</v>
      </c>
      <c r="C33" s="1" t="s">
        <v>46</v>
      </c>
      <c r="D33" s="3">
        <v>0.29166666666666669</v>
      </c>
      <c r="E33" s="62"/>
      <c r="F33" s="62"/>
      <c r="G33" s="55"/>
      <c r="H33" s="55"/>
      <c r="I33" s="55"/>
      <c r="J33" s="55"/>
      <c r="K33" s="55"/>
      <c r="L33" s="57" t="e">
        <f>TEXT(L38/24,"h:mm")</f>
        <v>#DIV/0!</v>
      </c>
      <c r="M33" s="34" t="s">
        <v>61</v>
      </c>
    </row>
    <row r="34" spans="2:13" ht="26" x14ac:dyDescent="0.3">
      <c r="B34" s="27" t="s">
        <v>67</v>
      </c>
      <c r="C34" s="1" t="s">
        <v>47</v>
      </c>
      <c r="D34" s="5">
        <v>30</v>
      </c>
      <c r="E34" s="60"/>
      <c r="F34" s="60"/>
      <c r="G34" s="60"/>
      <c r="H34" s="60"/>
      <c r="I34" s="60"/>
      <c r="J34" s="60"/>
      <c r="K34" s="60"/>
      <c r="L34" s="56" t="e">
        <f>SUM(E34:K34)/COUNTA(E34:K34)</f>
        <v>#DIV/0!</v>
      </c>
      <c r="M34" s="34" t="s">
        <v>76</v>
      </c>
    </row>
    <row r="35" spans="2:13" ht="13" x14ac:dyDescent="0.3">
      <c r="B35" s="27" t="s">
        <v>68</v>
      </c>
      <c r="C35" s="1" t="s">
        <v>48</v>
      </c>
      <c r="D35" s="3">
        <v>0.33333333333333331</v>
      </c>
      <c r="E35" s="55"/>
      <c r="F35" s="55"/>
      <c r="G35" s="55"/>
      <c r="H35" s="55"/>
      <c r="I35" s="55"/>
      <c r="J35" s="55"/>
      <c r="K35" s="55"/>
      <c r="L35" s="57" t="e">
        <f>TEXT(L39/24,"h:mm")</f>
        <v>#DIV/0!</v>
      </c>
      <c r="M35" s="34" t="s">
        <v>75</v>
      </c>
    </row>
    <row r="36" spans="2:13" s="21" customFormat="1" x14ac:dyDescent="0.25">
      <c r="B36" s="28"/>
      <c r="C36" s="19" t="s">
        <v>28</v>
      </c>
      <c r="D36" s="20">
        <f>IF(ISBLANK(D29),"",IF(HOUR(D29)&gt;12,HOUR(D29)+(MINUTE(D29)/60)-24,HOUR(D29)+(MINUTE(D29)/60)))</f>
        <v>-0.5</v>
      </c>
      <c r="E36" s="20" t="str">
        <f t="shared" ref="E36:K36" si="10">IF(ISBLANK(E29),"",IF(HOUR(E29)&gt;12,HOUR(E29)+(MINUTE(E29)/60)-24,HOUR(E29)+(MINUTE(E29)/60)))</f>
        <v/>
      </c>
      <c r="F36" s="20" t="str">
        <f t="shared" si="10"/>
        <v/>
      </c>
      <c r="G36" s="20" t="str">
        <f t="shared" si="10"/>
        <v/>
      </c>
      <c r="H36" s="20" t="str">
        <f t="shared" si="10"/>
        <v/>
      </c>
      <c r="I36" s="20" t="str">
        <f t="shared" si="10"/>
        <v/>
      </c>
      <c r="J36" s="20" t="str">
        <f t="shared" si="10"/>
        <v/>
      </c>
      <c r="K36" s="20" t="str">
        <f t="shared" si="10"/>
        <v/>
      </c>
      <c r="L36" s="41" t="e">
        <f>AVERAGE(E36:K36)</f>
        <v>#DIV/0!</v>
      </c>
      <c r="M36" s="29"/>
    </row>
    <row r="37" spans="2:13" s="21" customFormat="1" x14ac:dyDescent="0.25">
      <c r="B37" s="28"/>
      <c r="C37" s="19" t="s">
        <v>29</v>
      </c>
      <c r="D37" s="20">
        <f>IF(ISBLANK(D30),"",IF(HOUR(D30)&gt;12,HOUR(D30)+(MINUTE(D30)/60)-24,HOUR(D30)+(MINUTE(D30)/60)))</f>
        <v>-0.25</v>
      </c>
      <c r="E37" s="20" t="str">
        <f>IF(ISBLANK(E30),"",IF(HOUR(E30)&gt;12,HOUR(E30)+(MINUTE(E30)/60)-24,HOUR(E30)+(MINUTE(E30)/60)))</f>
        <v/>
      </c>
      <c r="F37" s="20" t="str">
        <f t="shared" ref="F37:K37" si="11">IF(ISBLANK(F30),"",IF(HOUR(F30)&gt;12,HOUR(F30)+(MINUTE(F30)/60)-24,HOUR(F30)+(MINUTE(F30)/60)))</f>
        <v/>
      </c>
      <c r="G37" s="20" t="str">
        <f t="shared" si="11"/>
        <v/>
      </c>
      <c r="H37" s="20" t="str">
        <f t="shared" si="11"/>
        <v/>
      </c>
      <c r="I37" s="20" t="str">
        <f t="shared" si="11"/>
        <v/>
      </c>
      <c r="J37" s="20" t="str">
        <f t="shared" si="11"/>
        <v/>
      </c>
      <c r="K37" s="20" t="str">
        <f t="shared" si="11"/>
        <v/>
      </c>
      <c r="L37" s="41" t="e">
        <f>AVERAGE(E37:K37)</f>
        <v>#DIV/0!</v>
      </c>
      <c r="M37" s="29"/>
    </row>
    <row r="38" spans="2:13" s="21" customFormat="1" x14ac:dyDescent="0.25">
      <c r="B38" s="28"/>
      <c r="C38" s="19" t="s">
        <v>30</v>
      </c>
      <c r="D38" s="20">
        <f>IF(ISBLANK(D33),"",HOUR(D33)+(MINUTE(D33)/60))</f>
        <v>7</v>
      </c>
      <c r="E38" s="20" t="str">
        <f t="shared" ref="E38:K38" si="12">IF(ISBLANK(E33),"",HOUR(E33)+(MINUTE(E33)/60))</f>
        <v/>
      </c>
      <c r="F38" s="20" t="str">
        <f t="shared" si="12"/>
        <v/>
      </c>
      <c r="G38" s="20" t="str">
        <f t="shared" si="12"/>
        <v/>
      </c>
      <c r="H38" s="20" t="str">
        <f t="shared" si="12"/>
        <v/>
      </c>
      <c r="I38" s="20" t="str">
        <f t="shared" si="12"/>
        <v/>
      </c>
      <c r="J38" s="20" t="str">
        <f t="shared" si="12"/>
        <v/>
      </c>
      <c r="K38" s="20" t="str">
        <f t="shared" si="12"/>
        <v/>
      </c>
      <c r="L38" s="41" t="e">
        <f>AVERAGE(E38:K38)</f>
        <v>#DIV/0!</v>
      </c>
      <c r="M38" s="29"/>
    </row>
    <row r="39" spans="2:13" s="21" customFormat="1" x14ac:dyDescent="0.25">
      <c r="B39" s="28"/>
      <c r="C39" s="19" t="s">
        <v>31</v>
      </c>
      <c r="D39" s="20">
        <f>IF(ISBLANK(D35),"",HOUR(D35)+(MINUTE(D35)/60))</f>
        <v>8</v>
      </c>
      <c r="E39" s="20" t="str">
        <f t="shared" ref="E39:K39" si="13">IF(ISBLANK(E35),"",HOUR(E35)+(MINUTE(E35)/60))</f>
        <v/>
      </c>
      <c r="F39" s="20" t="str">
        <f t="shared" si="13"/>
        <v/>
      </c>
      <c r="G39" s="20" t="str">
        <f t="shared" si="13"/>
        <v/>
      </c>
      <c r="H39" s="20" t="str">
        <f t="shared" si="13"/>
        <v/>
      </c>
      <c r="I39" s="20" t="str">
        <f t="shared" si="13"/>
        <v/>
      </c>
      <c r="J39" s="20" t="str">
        <f t="shared" si="13"/>
        <v/>
      </c>
      <c r="K39" s="20" t="str">
        <f t="shared" si="13"/>
        <v/>
      </c>
      <c r="L39" s="41" t="e">
        <f>AVERAGE(E39:K39)</f>
        <v>#DIV/0!</v>
      </c>
      <c r="M39" s="29"/>
    </row>
    <row r="40" spans="2:13" x14ac:dyDescent="0.25">
      <c r="B40" s="30"/>
      <c r="C40" s="1"/>
      <c r="D40" s="1"/>
      <c r="E40" s="2"/>
      <c r="F40" s="2"/>
      <c r="G40" s="2"/>
      <c r="H40" s="2"/>
      <c r="I40" s="2"/>
      <c r="J40" s="2"/>
      <c r="K40" s="2"/>
      <c r="L40" s="58"/>
      <c r="M40" s="26"/>
    </row>
    <row r="41" spans="2:13" ht="13" x14ac:dyDescent="0.3">
      <c r="B41" s="31" t="s">
        <v>69</v>
      </c>
      <c r="C41" s="13" t="s">
        <v>3</v>
      </c>
      <c r="D41" s="39">
        <f t="shared" ref="D41:H41" si="14">IF(ISBLANK(D30),"", IF(ISBLANK(D35),"",24*IF(D30&gt;D35,D35+1-D30,D35-D30)))</f>
        <v>8.2499999999999964</v>
      </c>
      <c r="E41" s="39" t="str">
        <f t="shared" si="14"/>
        <v/>
      </c>
      <c r="F41" s="39" t="str">
        <f t="shared" si="14"/>
        <v/>
      </c>
      <c r="G41" s="39" t="str">
        <f t="shared" si="14"/>
        <v/>
      </c>
      <c r="H41" s="39" t="str">
        <f t="shared" si="14"/>
        <v/>
      </c>
      <c r="I41" s="39" t="str">
        <f>IF(ISBLANK(I30),"", IF(ISBLANK(I35),"",24*IF(I30&gt;I35,I35+1-I30,I35-I30)))</f>
        <v/>
      </c>
      <c r="J41" s="39" t="str">
        <f t="shared" ref="J41:K41" si="15">IF(ISBLANK(J30),"", IF(ISBLANK(J35),"",24*IF(J30&gt;J35,J35+1-J30,J35-J30)))</f>
        <v/>
      </c>
      <c r="K41" s="39" t="str">
        <f t="shared" si="15"/>
        <v/>
      </c>
      <c r="L41" s="56" t="e">
        <f>SUM(E41:K41)/(COUNTA(E41:K41)-COUNTBLANK(E41:K41))</f>
        <v>#DIV/0!</v>
      </c>
      <c r="M41" s="34" t="s">
        <v>69</v>
      </c>
    </row>
    <row r="42" spans="2:13" ht="13" x14ac:dyDescent="0.3">
      <c r="B42" s="31" t="s">
        <v>70</v>
      </c>
      <c r="C42" s="13" t="s">
        <v>4</v>
      </c>
      <c r="D42" s="39">
        <f t="shared" ref="D42:K42" si="16">IF(ISBLANK(D41),"",(IF(ISBLANK(D31),"",IF(ISBLANK(D32),"",D41-((D31+D32)/60)-(D39-D38)))))</f>
        <v>5.7499999999999964</v>
      </c>
      <c r="E42" s="39" t="str">
        <f t="shared" si="16"/>
        <v/>
      </c>
      <c r="F42" s="39" t="str">
        <f t="shared" si="16"/>
        <v/>
      </c>
      <c r="G42" s="39" t="str">
        <f t="shared" si="16"/>
        <v/>
      </c>
      <c r="H42" s="39" t="str">
        <f t="shared" si="16"/>
        <v/>
      </c>
      <c r="I42" s="39" t="str">
        <f t="shared" si="16"/>
        <v/>
      </c>
      <c r="J42" s="39" t="str">
        <f t="shared" si="16"/>
        <v/>
      </c>
      <c r="K42" s="39" t="str">
        <f t="shared" si="16"/>
        <v/>
      </c>
      <c r="L42" s="56" t="e">
        <f>SUM(E42:K42)/(COUNTA(E42:K42)-COUNTBLANK(E42:K42))</f>
        <v>#DIV/0!</v>
      </c>
      <c r="M42" s="34" t="s">
        <v>70</v>
      </c>
    </row>
    <row r="43" spans="2:13" ht="13.5" thickBot="1" x14ac:dyDescent="0.35">
      <c r="B43" s="32" t="s">
        <v>71</v>
      </c>
      <c r="C43" s="33" t="s">
        <v>32</v>
      </c>
      <c r="D43" s="40">
        <f t="shared" ref="D43:H43" si="17">IF(ISERROR(D42/D41),"",IF(ISBLANK(D42),"",D42/D41))</f>
        <v>0.69696969696969679</v>
      </c>
      <c r="E43" s="40" t="str">
        <f t="shared" si="17"/>
        <v/>
      </c>
      <c r="F43" s="40" t="str">
        <f t="shared" si="17"/>
        <v/>
      </c>
      <c r="G43" s="40" t="str">
        <f t="shared" si="17"/>
        <v/>
      </c>
      <c r="H43" s="40" t="str">
        <f t="shared" si="17"/>
        <v/>
      </c>
      <c r="I43" s="40" t="str">
        <f>IF(ISERROR(I42/I41),"",IF(ISBLANK(I42),"",I42/I41))</f>
        <v/>
      </c>
      <c r="J43" s="40" t="str">
        <f>IF(ISERROR(J42/J41),"",IF(ISBLANK(J42),"",J42/J41))</f>
        <v/>
      </c>
      <c r="K43" s="40" t="str">
        <f>IF(ISERROR(K42/K41),"",IF(ISBLANK(K42),"",K42/K41))</f>
        <v/>
      </c>
      <c r="L43" s="59" t="e">
        <f>SUM(E43:K43)/(COUNTA(E43:K43)-COUNTBLANK(E43:K43))</f>
        <v>#DIV/0!</v>
      </c>
      <c r="M43" s="35" t="s">
        <v>71</v>
      </c>
    </row>
    <row r="45" spans="2:13" ht="13" thickBot="1" x14ac:dyDescent="0.3"/>
    <row r="46" spans="2:13" ht="13" x14ac:dyDescent="0.3">
      <c r="B46" s="22" t="s">
        <v>86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4"/>
    </row>
    <row r="47" spans="2:13" ht="13" x14ac:dyDescent="0.3">
      <c r="B47" s="38"/>
      <c r="C47" s="1"/>
      <c r="D47" s="4" t="s">
        <v>6</v>
      </c>
      <c r="E47" s="66" t="s">
        <v>15</v>
      </c>
      <c r="F47" s="66" t="s">
        <v>16</v>
      </c>
      <c r="G47" s="66" t="s">
        <v>17</v>
      </c>
      <c r="H47" s="66" t="s">
        <v>18</v>
      </c>
      <c r="I47" s="66" t="s">
        <v>19</v>
      </c>
      <c r="J47" s="66" t="s">
        <v>20</v>
      </c>
      <c r="K47" s="66" t="s">
        <v>87</v>
      </c>
      <c r="L47" s="18" t="s">
        <v>72</v>
      </c>
      <c r="M47" s="26"/>
    </row>
    <row r="48" spans="2:13" ht="13" x14ac:dyDescent="0.3">
      <c r="B48" s="27" t="s">
        <v>5</v>
      </c>
      <c r="C48" s="1"/>
      <c r="D48" s="69">
        <v>40544</v>
      </c>
      <c r="E48" s="68"/>
      <c r="F48" s="68"/>
      <c r="G48" s="68"/>
      <c r="H48" s="68"/>
      <c r="I48" s="68"/>
      <c r="J48" s="68"/>
      <c r="K48" s="68"/>
      <c r="M48" s="26"/>
    </row>
    <row r="49" spans="2:13" ht="13" x14ac:dyDescent="0.3">
      <c r="B49" s="27" t="s">
        <v>64</v>
      </c>
      <c r="C49" s="1" t="s">
        <v>0</v>
      </c>
      <c r="D49" s="3">
        <v>0.97916666666666663</v>
      </c>
      <c r="E49" s="55"/>
      <c r="F49" s="55"/>
      <c r="G49" s="55"/>
      <c r="H49" s="55"/>
      <c r="I49" s="55"/>
      <c r="J49" s="55"/>
      <c r="K49" s="55"/>
      <c r="L49" s="56" t="e">
        <f>TEXT(IF(L56&lt;0, 24+L56,L56)/24,"h:mm")</f>
        <v>#DIV/0!</v>
      </c>
      <c r="M49" s="34" t="s">
        <v>44</v>
      </c>
    </row>
    <row r="50" spans="2:13" ht="13" x14ac:dyDescent="0.3">
      <c r="B50" s="27" t="s">
        <v>63</v>
      </c>
      <c r="C50" s="1" t="s">
        <v>1</v>
      </c>
      <c r="D50" s="3">
        <v>0.98958333333333337</v>
      </c>
      <c r="E50" s="55"/>
      <c r="F50" s="55"/>
      <c r="G50" s="55"/>
      <c r="H50" s="55"/>
      <c r="I50" s="55"/>
      <c r="J50" s="55"/>
      <c r="K50" s="55"/>
      <c r="L50" s="56" t="e">
        <f>TEXT(IF(L57&lt;0, 24+L57,L57)/24,"h:mm")</f>
        <v>#DIV/0!</v>
      </c>
      <c r="M50" s="34" t="s">
        <v>45</v>
      </c>
    </row>
    <row r="51" spans="2:13" ht="26" x14ac:dyDescent="0.3">
      <c r="B51" s="27" t="s">
        <v>62</v>
      </c>
      <c r="C51" s="1" t="s">
        <v>14</v>
      </c>
      <c r="D51" s="4">
        <v>30</v>
      </c>
      <c r="E51" s="60"/>
      <c r="F51" s="60"/>
      <c r="G51" s="60"/>
      <c r="H51" s="60"/>
      <c r="I51" s="60"/>
      <c r="J51" s="60"/>
      <c r="K51" s="60"/>
      <c r="L51" s="56" t="e">
        <f>AVERAGE(E51:K51)</f>
        <v>#DIV/0!</v>
      </c>
      <c r="M51" s="34" t="s">
        <v>73</v>
      </c>
    </row>
    <row r="52" spans="2:13" ht="26" x14ac:dyDescent="0.3">
      <c r="B52" s="27" t="s">
        <v>65</v>
      </c>
      <c r="C52" s="1" t="s">
        <v>2</v>
      </c>
      <c r="D52" s="4">
        <v>60</v>
      </c>
      <c r="E52" s="60"/>
      <c r="F52" s="60"/>
      <c r="G52" s="60"/>
      <c r="H52" s="60"/>
      <c r="I52" s="60"/>
      <c r="J52" s="60"/>
      <c r="K52" s="60"/>
      <c r="L52" s="56" t="e">
        <f>SUM(E52:K52)/COUNTA(E52:K52)</f>
        <v>#DIV/0!</v>
      </c>
      <c r="M52" s="34" t="s">
        <v>74</v>
      </c>
    </row>
    <row r="53" spans="2:13" ht="13" x14ac:dyDescent="0.3">
      <c r="B53" s="27" t="s">
        <v>66</v>
      </c>
      <c r="C53" s="1" t="s">
        <v>46</v>
      </c>
      <c r="D53" s="3">
        <v>0.29166666666666669</v>
      </c>
      <c r="E53" s="62"/>
      <c r="F53" s="62"/>
      <c r="G53" s="55"/>
      <c r="H53" s="55"/>
      <c r="I53" s="55"/>
      <c r="J53" s="55"/>
      <c r="K53" s="55"/>
      <c r="L53" s="57" t="e">
        <f>TEXT(L58/24,"h:mm")</f>
        <v>#DIV/0!</v>
      </c>
      <c r="M53" s="34" t="s">
        <v>61</v>
      </c>
    </row>
    <row r="54" spans="2:13" ht="26" x14ac:dyDescent="0.3">
      <c r="B54" s="27" t="s">
        <v>67</v>
      </c>
      <c r="C54" s="1" t="s">
        <v>47</v>
      </c>
      <c r="D54" s="5">
        <v>30</v>
      </c>
      <c r="E54" s="60"/>
      <c r="F54" s="60"/>
      <c r="G54" s="60"/>
      <c r="H54" s="60"/>
      <c r="I54" s="60"/>
      <c r="J54" s="60"/>
      <c r="K54" s="60"/>
      <c r="L54" s="56" t="e">
        <f>SUM(E54:K54)/COUNTA(E54:K54)</f>
        <v>#DIV/0!</v>
      </c>
      <c r="M54" s="34" t="s">
        <v>76</v>
      </c>
    </row>
    <row r="55" spans="2:13" ht="13" x14ac:dyDescent="0.3">
      <c r="B55" s="27" t="s">
        <v>68</v>
      </c>
      <c r="C55" s="1" t="s">
        <v>48</v>
      </c>
      <c r="D55" s="3">
        <v>0.33333333333333331</v>
      </c>
      <c r="E55" s="55"/>
      <c r="F55" s="55"/>
      <c r="G55" s="55"/>
      <c r="H55" s="55"/>
      <c r="I55" s="55"/>
      <c r="J55" s="55"/>
      <c r="K55" s="55"/>
      <c r="L55" s="57" t="e">
        <f>TEXT(L59/24,"h:mm")</f>
        <v>#DIV/0!</v>
      </c>
      <c r="M55" s="34" t="s">
        <v>75</v>
      </c>
    </row>
    <row r="56" spans="2:13" x14ac:dyDescent="0.25">
      <c r="B56" s="28"/>
      <c r="C56" s="19" t="s">
        <v>28</v>
      </c>
      <c r="D56" s="20">
        <f t="shared" ref="D56:K57" si="18">IF(ISBLANK(D49),"",IF(HOUR(D49)&gt;12,HOUR(D49)+(MINUTE(D49)/60)-24,HOUR(D49)+(MINUTE(D49)/60)))</f>
        <v>-0.5</v>
      </c>
      <c r="E56" s="20"/>
      <c r="F56" s="20" t="str">
        <f t="shared" si="18"/>
        <v/>
      </c>
      <c r="G56" s="20"/>
      <c r="H56" s="20"/>
      <c r="I56" s="20"/>
      <c r="J56" s="20"/>
      <c r="K56" s="20" t="str">
        <f t="shared" si="18"/>
        <v/>
      </c>
      <c r="L56" s="41" t="e">
        <f>AVERAGE(E56:K56)</f>
        <v>#DIV/0!</v>
      </c>
      <c r="M56" s="29"/>
    </row>
    <row r="57" spans="2:13" x14ac:dyDescent="0.25">
      <c r="B57" s="28"/>
      <c r="C57" s="19" t="s">
        <v>29</v>
      </c>
      <c r="D57" s="20">
        <f t="shared" si="18"/>
        <v>-0.25</v>
      </c>
      <c r="E57" s="20" t="str">
        <f t="shared" si="18"/>
        <v/>
      </c>
      <c r="F57" s="20" t="str">
        <f t="shared" si="18"/>
        <v/>
      </c>
      <c r="G57" s="20"/>
      <c r="H57" s="20" t="str">
        <f t="shared" si="18"/>
        <v/>
      </c>
      <c r="I57" s="20" t="str">
        <f t="shared" si="18"/>
        <v/>
      </c>
      <c r="J57" s="20" t="str">
        <f t="shared" si="18"/>
        <v/>
      </c>
      <c r="K57" s="20" t="str">
        <f t="shared" si="18"/>
        <v/>
      </c>
      <c r="L57" s="41" t="e">
        <f>AVERAGE(E57:K57)</f>
        <v>#DIV/0!</v>
      </c>
      <c r="M57" s="29"/>
    </row>
    <row r="58" spans="2:13" x14ac:dyDescent="0.25">
      <c r="B58" s="28"/>
      <c r="C58" s="19" t="s">
        <v>30</v>
      </c>
      <c r="D58" s="20">
        <f t="shared" ref="D58" si="19">IF(ISBLANK(D53),"",HOUR(D53)+(MINUTE(D53)/60))</f>
        <v>7</v>
      </c>
      <c r="E58" s="20" t="str">
        <f t="shared" ref="E58:K58" si="20">IF(ISBLANK(E53),"",HOUR(E53)+(MINUTE(E53)/60))</f>
        <v/>
      </c>
      <c r="F58" s="20" t="str">
        <f t="shared" si="20"/>
        <v/>
      </c>
      <c r="G58" s="20" t="str">
        <f t="shared" si="20"/>
        <v/>
      </c>
      <c r="H58" s="20" t="str">
        <f t="shared" si="20"/>
        <v/>
      </c>
      <c r="I58" s="20"/>
      <c r="J58" s="20" t="str">
        <f t="shared" si="20"/>
        <v/>
      </c>
      <c r="K58" s="20" t="str">
        <f t="shared" si="20"/>
        <v/>
      </c>
      <c r="L58" s="41" t="e">
        <f>AVERAGE(E58:K58)</f>
        <v>#DIV/0!</v>
      </c>
      <c r="M58" s="29"/>
    </row>
    <row r="59" spans="2:13" x14ac:dyDescent="0.25">
      <c r="B59" s="28"/>
      <c r="C59" s="19" t="s">
        <v>31</v>
      </c>
      <c r="D59" s="20">
        <f t="shared" ref="D59" si="21">IF(ISBLANK(D55),"",HOUR(D55)+(MINUTE(D55)/60))</f>
        <v>8</v>
      </c>
      <c r="E59" s="20" t="str">
        <f t="shared" ref="E59:K59" si="22">IF(ISBLANK(E55),"",HOUR(E55)+(MINUTE(E55)/60))</f>
        <v/>
      </c>
      <c r="F59" s="20" t="str">
        <f t="shared" si="22"/>
        <v/>
      </c>
      <c r="G59" s="20" t="str">
        <f t="shared" si="22"/>
        <v/>
      </c>
      <c r="H59" s="20" t="str">
        <f t="shared" si="22"/>
        <v/>
      </c>
      <c r="I59" s="20"/>
      <c r="J59" s="20" t="str">
        <f t="shared" si="22"/>
        <v/>
      </c>
      <c r="K59" s="20" t="str">
        <f t="shared" si="22"/>
        <v/>
      </c>
      <c r="L59" s="41" t="e">
        <f>AVERAGE(E59:K59)</f>
        <v>#DIV/0!</v>
      </c>
      <c r="M59" s="29"/>
    </row>
    <row r="60" spans="2:13" x14ac:dyDescent="0.25">
      <c r="B60" s="30"/>
      <c r="C60" s="1"/>
      <c r="D60" s="1"/>
      <c r="E60" s="2"/>
      <c r="F60" s="2"/>
      <c r="G60" s="2"/>
      <c r="H60" s="2"/>
      <c r="I60" s="2"/>
      <c r="J60" s="2"/>
      <c r="K60" s="2"/>
      <c r="L60" s="58"/>
      <c r="M60" s="26"/>
    </row>
    <row r="61" spans="2:13" ht="13" x14ac:dyDescent="0.3">
      <c r="B61" s="31" t="s">
        <v>69</v>
      </c>
      <c r="C61" s="13" t="s">
        <v>3</v>
      </c>
      <c r="D61" s="39">
        <f t="shared" ref="D61" si="23">IF(ISBLANK(D50),"", IF(ISBLANK(D55),"",24*IF(D50&gt;D55,D55+1-D50,D55-D50)))</f>
        <v>8.2499999999999964</v>
      </c>
      <c r="E61" s="39" t="str">
        <f t="shared" ref="E61:K61" si="24">IF(ISBLANK(E50),"", IF(ISBLANK(E55),"",24*IF(E50&gt;E55,E55+1-E50,E55-E50)))</f>
        <v/>
      </c>
      <c r="F61" s="39" t="str">
        <f t="shared" si="24"/>
        <v/>
      </c>
      <c r="G61" s="39" t="str">
        <f t="shared" si="24"/>
        <v/>
      </c>
      <c r="H61" s="39" t="str">
        <f t="shared" si="24"/>
        <v/>
      </c>
      <c r="I61" s="39" t="str">
        <f t="shared" si="24"/>
        <v/>
      </c>
      <c r="J61" s="39" t="str">
        <f t="shared" si="24"/>
        <v/>
      </c>
      <c r="K61" s="39" t="str">
        <f t="shared" si="24"/>
        <v/>
      </c>
      <c r="L61" s="56" t="e">
        <f>SUM(E61:K61)/(COUNTA(E61:K61)-COUNTBLANK(E61:K61))</f>
        <v>#DIV/0!</v>
      </c>
      <c r="M61" s="34" t="s">
        <v>69</v>
      </c>
    </row>
    <row r="62" spans="2:13" ht="13" x14ac:dyDescent="0.3">
      <c r="B62" s="31" t="s">
        <v>70</v>
      </c>
      <c r="C62" s="13" t="s">
        <v>4</v>
      </c>
      <c r="D62" s="39">
        <f t="shared" ref="D62" si="25">IF(ISBLANK(D61),"",(IF(ISBLANK(D51),"",IF(ISBLANK(D52),"",D61-((D51+D52)/60)-(D59-D58)))))</f>
        <v>5.7499999999999964</v>
      </c>
      <c r="E62" s="39" t="str">
        <f t="shared" ref="E62:K62" si="26">IF(ISBLANK(E61),"",(IF(ISBLANK(E51),"",IF(ISBLANK(E52),"",E61-((E51+E52)/60)-(E59-E58)))))</f>
        <v/>
      </c>
      <c r="F62" s="39" t="str">
        <f t="shared" si="26"/>
        <v/>
      </c>
      <c r="G62" s="39" t="str">
        <f t="shared" si="26"/>
        <v/>
      </c>
      <c r="H62" s="39" t="str">
        <f t="shared" si="26"/>
        <v/>
      </c>
      <c r="I62" s="39" t="str">
        <f t="shared" si="26"/>
        <v/>
      </c>
      <c r="J62" s="39" t="str">
        <f t="shared" si="26"/>
        <v/>
      </c>
      <c r="K62" s="39" t="str">
        <f t="shared" si="26"/>
        <v/>
      </c>
      <c r="L62" s="56" t="e">
        <f>SUM(E62:K62)/(COUNTA(E62:K62)-COUNTBLANK(E62:K62))</f>
        <v>#DIV/0!</v>
      </c>
      <c r="M62" s="34" t="s">
        <v>70</v>
      </c>
    </row>
    <row r="63" spans="2:13" ht="13.5" thickBot="1" x14ac:dyDescent="0.35">
      <c r="B63" s="32" t="s">
        <v>71</v>
      </c>
      <c r="C63" s="33" t="s">
        <v>32</v>
      </c>
      <c r="D63" s="40">
        <f t="shared" ref="D63:H63" si="27">IF(ISERROR(D62/D61),"",IF(ISBLANK(D62),"",D62/D61))</f>
        <v>0.69696969696969679</v>
      </c>
      <c r="E63" s="40" t="str">
        <f t="shared" si="27"/>
        <v/>
      </c>
      <c r="F63" s="40" t="str">
        <f t="shared" si="27"/>
        <v/>
      </c>
      <c r="G63" s="40" t="str">
        <f t="shared" si="27"/>
        <v/>
      </c>
      <c r="H63" s="40" t="str">
        <f t="shared" si="27"/>
        <v/>
      </c>
      <c r="I63" s="40" t="str">
        <f>IF(ISERROR(I62/I61),"",IF(ISBLANK(I62),"",I62/I61))</f>
        <v/>
      </c>
      <c r="J63" s="40" t="str">
        <f>IF(ISERROR(J62/J61),"",IF(ISBLANK(J62),"",J62/J61))</f>
        <v/>
      </c>
      <c r="K63" s="40" t="str">
        <f>IF(ISERROR(K62/K61),"",IF(ISBLANK(K62),"",K62/K61))</f>
        <v/>
      </c>
      <c r="L63" s="59" t="e">
        <f>SUM(E63:K63)/(COUNTA(E63:K63)-COUNTBLANK(E63:K63))</f>
        <v>#DIV/0!</v>
      </c>
      <c r="M63" s="35" t="s">
        <v>71</v>
      </c>
    </row>
    <row r="65" spans="2:13" ht="13" thickBot="1" x14ac:dyDescent="0.3"/>
    <row r="66" spans="2:13" ht="13" x14ac:dyDescent="0.3">
      <c r="B66" s="22" t="s">
        <v>10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4"/>
    </row>
    <row r="67" spans="2:13" ht="13" x14ac:dyDescent="0.3">
      <c r="B67" s="38"/>
      <c r="C67" s="1"/>
      <c r="D67" s="4" t="s">
        <v>6</v>
      </c>
      <c r="E67" s="66" t="s">
        <v>15</v>
      </c>
      <c r="F67" s="66" t="s">
        <v>16</v>
      </c>
      <c r="G67" s="66" t="s">
        <v>17</v>
      </c>
      <c r="H67" s="66" t="s">
        <v>18</v>
      </c>
      <c r="I67" s="66" t="s">
        <v>19</v>
      </c>
      <c r="J67" s="66" t="s">
        <v>20</v>
      </c>
      <c r="K67" s="66" t="s">
        <v>21</v>
      </c>
      <c r="L67" s="1"/>
      <c r="M67" s="26"/>
    </row>
    <row r="68" spans="2:13" ht="13" x14ac:dyDescent="0.3">
      <c r="B68" s="27" t="s">
        <v>77</v>
      </c>
      <c r="D68" s="67">
        <v>40544</v>
      </c>
      <c r="E68" s="68"/>
      <c r="F68" s="68"/>
      <c r="G68" s="68"/>
      <c r="H68" s="68"/>
      <c r="I68" s="68"/>
      <c r="J68" s="68"/>
      <c r="K68" s="68"/>
      <c r="M68" s="26"/>
    </row>
    <row r="69" spans="2:13" ht="13" x14ac:dyDescent="0.3">
      <c r="B69" s="27" t="s">
        <v>64</v>
      </c>
      <c r="C69" s="1" t="s">
        <v>0</v>
      </c>
      <c r="D69" s="3">
        <v>0.97916666666666663</v>
      </c>
      <c r="E69" s="55"/>
      <c r="F69" s="55"/>
      <c r="G69" s="55"/>
      <c r="H69" s="55"/>
      <c r="I69" s="55"/>
      <c r="J69" s="55"/>
      <c r="K69" s="55"/>
      <c r="L69" s="56" t="e">
        <f>TEXT(IF(L76&lt;0, 24+L76,L76)/24,"h:mm")</f>
        <v>#DIV/0!</v>
      </c>
      <c r="M69" s="34" t="s">
        <v>44</v>
      </c>
    </row>
    <row r="70" spans="2:13" ht="13" x14ac:dyDescent="0.3">
      <c r="B70" s="27" t="s">
        <v>63</v>
      </c>
      <c r="C70" s="1" t="s">
        <v>1</v>
      </c>
      <c r="D70" s="3">
        <v>0.98958333333333337</v>
      </c>
      <c r="E70" s="55"/>
      <c r="F70" s="55"/>
      <c r="G70" s="55"/>
      <c r="H70" s="55"/>
      <c r="I70" s="55"/>
      <c r="J70" s="55"/>
      <c r="K70" s="55"/>
      <c r="L70" s="56" t="e">
        <f>TEXT(IF(L77&lt;0, 24+L77,L77)/24,"h:mm")</f>
        <v>#DIV/0!</v>
      </c>
      <c r="M70" s="34" t="s">
        <v>45</v>
      </c>
    </row>
    <row r="71" spans="2:13" ht="26" x14ac:dyDescent="0.3">
      <c r="B71" s="27" t="s">
        <v>62</v>
      </c>
      <c r="C71" s="1" t="s">
        <v>14</v>
      </c>
      <c r="D71" s="4">
        <v>30</v>
      </c>
      <c r="E71" s="60"/>
      <c r="F71" s="60"/>
      <c r="G71" s="60"/>
      <c r="H71" s="60"/>
      <c r="I71" s="60"/>
      <c r="J71" s="60"/>
      <c r="K71" s="60"/>
      <c r="L71" s="56" t="e">
        <f>AVERAGE(E71:K71)</f>
        <v>#DIV/0!</v>
      </c>
      <c r="M71" s="34" t="s">
        <v>73</v>
      </c>
    </row>
    <row r="72" spans="2:13" ht="26" x14ac:dyDescent="0.3">
      <c r="B72" s="27" t="s">
        <v>65</v>
      </c>
      <c r="C72" s="1" t="s">
        <v>2</v>
      </c>
      <c r="D72" s="4">
        <v>60</v>
      </c>
      <c r="E72" s="60"/>
      <c r="F72" s="60"/>
      <c r="G72" s="60"/>
      <c r="H72" s="60"/>
      <c r="I72" s="60"/>
      <c r="J72" s="60"/>
      <c r="K72" s="60"/>
      <c r="L72" s="56" t="e">
        <f>SUM(E72:K72)/COUNTA(E72:K72)</f>
        <v>#DIV/0!</v>
      </c>
      <c r="M72" s="34" t="s">
        <v>74</v>
      </c>
    </row>
    <row r="73" spans="2:13" ht="13" x14ac:dyDescent="0.3">
      <c r="B73" s="27" t="s">
        <v>66</v>
      </c>
      <c r="C73" s="1" t="s">
        <v>46</v>
      </c>
      <c r="D73" s="3">
        <v>0.29166666666666669</v>
      </c>
      <c r="E73" s="62"/>
      <c r="F73" s="62"/>
      <c r="G73" s="55"/>
      <c r="H73" s="55"/>
      <c r="I73" s="55"/>
      <c r="J73" s="55"/>
      <c r="K73" s="55"/>
      <c r="L73" s="57" t="e">
        <f>TEXT(L78/24,"h:mm")</f>
        <v>#DIV/0!</v>
      </c>
      <c r="M73" s="34" t="s">
        <v>61</v>
      </c>
    </row>
    <row r="74" spans="2:13" ht="26" x14ac:dyDescent="0.3">
      <c r="B74" s="27" t="s">
        <v>67</v>
      </c>
      <c r="C74" s="1" t="s">
        <v>47</v>
      </c>
      <c r="D74" s="5">
        <v>30</v>
      </c>
      <c r="E74" s="60"/>
      <c r="F74" s="60"/>
      <c r="G74" s="60"/>
      <c r="H74" s="60"/>
      <c r="I74" s="60"/>
      <c r="J74" s="60"/>
      <c r="K74" s="60"/>
      <c r="L74" s="56" t="e">
        <f>SUM(E74:K74)/COUNTA(E74:K74)</f>
        <v>#DIV/0!</v>
      </c>
      <c r="M74" s="34" t="s">
        <v>76</v>
      </c>
    </row>
    <row r="75" spans="2:13" ht="13" x14ac:dyDescent="0.3">
      <c r="B75" s="27" t="s">
        <v>68</v>
      </c>
      <c r="C75" s="1" t="s">
        <v>48</v>
      </c>
      <c r="D75" s="3">
        <v>0.33333333333333331</v>
      </c>
      <c r="E75" s="55"/>
      <c r="F75" s="55"/>
      <c r="G75" s="55"/>
      <c r="H75" s="55"/>
      <c r="I75" s="55"/>
      <c r="J75" s="55"/>
      <c r="K75" s="55"/>
      <c r="L75" s="57" t="e">
        <f>TEXT(L79/24,"h:mm")</f>
        <v>#DIV/0!</v>
      </c>
      <c r="M75" s="34" t="s">
        <v>75</v>
      </c>
    </row>
    <row r="76" spans="2:13" s="21" customFormat="1" x14ac:dyDescent="0.25">
      <c r="B76" s="28"/>
      <c r="C76" s="19" t="s">
        <v>28</v>
      </c>
      <c r="D76" s="20">
        <f>IF(ISBLANK(D69),"",IF(HOUR(D69)&gt;12,HOUR(D69)+(MINUTE(D69)/60)-24,HOUR(D69)+(MINUTE(D69)/60)))</f>
        <v>-0.5</v>
      </c>
      <c r="E76" s="20" t="str">
        <f t="shared" ref="E76:K76" si="28">IF(ISBLANK(E69),"",IF(HOUR(E69)&gt;12,HOUR(E69)+(MINUTE(E69)/60)-24,HOUR(E69)+(MINUTE(E69)/60)))</f>
        <v/>
      </c>
      <c r="F76" s="20" t="str">
        <f t="shared" si="28"/>
        <v/>
      </c>
      <c r="G76" s="20" t="str">
        <f t="shared" si="28"/>
        <v/>
      </c>
      <c r="H76" s="20" t="str">
        <f t="shared" si="28"/>
        <v/>
      </c>
      <c r="I76" s="20" t="str">
        <f t="shared" si="28"/>
        <v/>
      </c>
      <c r="J76" s="20" t="str">
        <f t="shared" si="28"/>
        <v/>
      </c>
      <c r="K76" s="20" t="str">
        <f t="shared" si="28"/>
        <v/>
      </c>
      <c r="L76" s="41" t="e">
        <f>AVERAGE(E76:K76)</f>
        <v>#DIV/0!</v>
      </c>
      <c r="M76" s="29"/>
    </row>
    <row r="77" spans="2:13" s="21" customFormat="1" x14ac:dyDescent="0.25">
      <c r="B77" s="28"/>
      <c r="C77" s="19" t="s">
        <v>29</v>
      </c>
      <c r="D77" s="20">
        <f>IF(ISBLANK(D70),"",IF(HOUR(D70)&gt;12,HOUR(D70)+(MINUTE(D70)/60)-24,HOUR(D70)+(MINUTE(D70)/60)))</f>
        <v>-0.25</v>
      </c>
      <c r="E77" s="20" t="str">
        <f>IF(ISBLANK(E70),"",IF(HOUR(E70)&gt;12,HOUR(E70)+(MINUTE(E70)/60)-24,HOUR(E70)+(MINUTE(E70)/60)))</f>
        <v/>
      </c>
      <c r="F77" s="20" t="str">
        <f t="shared" ref="F77:K77" si="29">IF(ISBLANK(F70),"",IF(HOUR(F70)&gt;12,HOUR(F70)+(MINUTE(F70)/60)-24,HOUR(F70)+(MINUTE(F70)/60)))</f>
        <v/>
      </c>
      <c r="G77" s="20" t="str">
        <f t="shared" si="29"/>
        <v/>
      </c>
      <c r="H77" s="20" t="str">
        <f t="shared" si="29"/>
        <v/>
      </c>
      <c r="I77" s="20" t="str">
        <f t="shared" si="29"/>
        <v/>
      </c>
      <c r="J77" s="20" t="str">
        <f t="shared" si="29"/>
        <v/>
      </c>
      <c r="K77" s="20" t="str">
        <f t="shared" si="29"/>
        <v/>
      </c>
      <c r="L77" s="41" t="e">
        <f>AVERAGE(E77:K77)</f>
        <v>#DIV/0!</v>
      </c>
      <c r="M77" s="29"/>
    </row>
    <row r="78" spans="2:13" s="21" customFormat="1" x14ac:dyDescent="0.25">
      <c r="B78" s="28"/>
      <c r="C78" s="19" t="s">
        <v>30</v>
      </c>
      <c r="D78" s="20">
        <f>IF(ISBLANK(D73),"",HOUR(D73)+(MINUTE(D73)/60))</f>
        <v>7</v>
      </c>
      <c r="E78" s="20" t="str">
        <f t="shared" ref="E78:K78" si="30">IF(ISBLANK(E73),"",HOUR(E73)+(MINUTE(E73)/60))</f>
        <v/>
      </c>
      <c r="F78" s="20" t="str">
        <f t="shared" si="30"/>
        <v/>
      </c>
      <c r="G78" s="20" t="str">
        <f t="shared" si="30"/>
        <v/>
      </c>
      <c r="H78" s="20" t="str">
        <f t="shared" si="30"/>
        <v/>
      </c>
      <c r="I78" s="20" t="str">
        <f t="shared" si="30"/>
        <v/>
      </c>
      <c r="J78" s="20" t="str">
        <f t="shared" si="30"/>
        <v/>
      </c>
      <c r="K78" s="20" t="str">
        <f t="shared" si="30"/>
        <v/>
      </c>
      <c r="L78" s="41" t="e">
        <f>AVERAGE(E78:K78)</f>
        <v>#DIV/0!</v>
      </c>
      <c r="M78" s="29"/>
    </row>
    <row r="79" spans="2:13" s="21" customFormat="1" x14ac:dyDescent="0.25">
      <c r="B79" s="28"/>
      <c r="C79" s="19" t="s">
        <v>31</v>
      </c>
      <c r="D79" s="20">
        <f>IF(ISBLANK(D75),"",HOUR(D75)+(MINUTE(D75)/60))</f>
        <v>8</v>
      </c>
      <c r="E79" s="20" t="str">
        <f t="shared" ref="E79:K79" si="31">IF(ISBLANK(E75),"",HOUR(E75)+(MINUTE(E75)/60))</f>
        <v/>
      </c>
      <c r="F79" s="20" t="str">
        <f t="shared" si="31"/>
        <v/>
      </c>
      <c r="G79" s="20" t="str">
        <f t="shared" si="31"/>
        <v/>
      </c>
      <c r="H79" s="20" t="str">
        <f t="shared" si="31"/>
        <v/>
      </c>
      <c r="I79" s="20" t="str">
        <f t="shared" si="31"/>
        <v/>
      </c>
      <c r="J79" s="20" t="str">
        <f t="shared" si="31"/>
        <v/>
      </c>
      <c r="K79" s="20" t="str">
        <f t="shared" si="31"/>
        <v/>
      </c>
      <c r="L79" s="41" t="e">
        <f>AVERAGE(E79:K79)</f>
        <v>#DIV/0!</v>
      </c>
      <c r="M79" s="29"/>
    </row>
    <row r="80" spans="2:13" x14ac:dyDescent="0.25">
      <c r="B80" s="30"/>
      <c r="C80" s="1"/>
      <c r="D80" s="1"/>
      <c r="E80" s="2"/>
      <c r="F80" s="2"/>
      <c r="G80" s="2"/>
      <c r="H80" s="2"/>
      <c r="I80" s="2"/>
      <c r="J80" s="2"/>
      <c r="K80" s="2"/>
      <c r="L80" s="58"/>
      <c r="M80" s="26"/>
    </row>
    <row r="81" spans="2:13" ht="13" x14ac:dyDescent="0.3">
      <c r="B81" s="31" t="s">
        <v>69</v>
      </c>
      <c r="C81" s="13" t="s">
        <v>3</v>
      </c>
      <c r="D81" s="39">
        <f t="shared" ref="D81:H81" si="32">IF(ISBLANK(D70),"", IF(ISBLANK(D75),"",24*IF(D70&gt;D75,D75+1-D70,D75-D70)))</f>
        <v>8.2499999999999964</v>
      </c>
      <c r="E81" s="39" t="str">
        <f t="shared" si="32"/>
        <v/>
      </c>
      <c r="F81" s="39" t="str">
        <f t="shared" si="32"/>
        <v/>
      </c>
      <c r="G81" s="39" t="str">
        <f t="shared" si="32"/>
        <v/>
      </c>
      <c r="H81" s="39" t="str">
        <f t="shared" si="32"/>
        <v/>
      </c>
      <c r="I81" s="39" t="str">
        <f>IF(ISBLANK(I70),"", IF(ISBLANK(I75),"",24*IF(I70&gt;I75,I75+1-I70,I75-I70)))</f>
        <v/>
      </c>
      <c r="J81" s="39" t="str">
        <f t="shared" ref="J81:K81" si="33">IF(ISBLANK(J70),"", IF(ISBLANK(J75),"",24*IF(J70&gt;J75,J75+1-J70,J75-J70)))</f>
        <v/>
      </c>
      <c r="K81" s="39" t="str">
        <f t="shared" si="33"/>
        <v/>
      </c>
      <c r="L81" s="56" t="e">
        <f>SUM(E81:K81)/(COUNTA(E81:K81)-COUNTBLANK(E81:K81))</f>
        <v>#DIV/0!</v>
      </c>
      <c r="M81" s="34" t="s">
        <v>69</v>
      </c>
    </row>
    <row r="82" spans="2:13" ht="13" x14ac:dyDescent="0.3">
      <c r="B82" s="31" t="s">
        <v>70</v>
      </c>
      <c r="C82" s="13" t="s">
        <v>4</v>
      </c>
      <c r="D82" s="39">
        <f t="shared" ref="D82:K82" si="34">IF(ISBLANK(D81),"",(IF(ISBLANK(D71),"",IF(ISBLANK(D72),"",D81-((D71+D72)/60)-(D79-D78)))))</f>
        <v>5.7499999999999964</v>
      </c>
      <c r="E82" s="39" t="str">
        <f t="shared" si="34"/>
        <v/>
      </c>
      <c r="F82" s="39" t="str">
        <f t="shared" si="34"/>
        <v/>
      </c>
      <c r="G82" s="39" t="str">
        <f t="shared" si="34"/>
        <v/>
      </c>
      <c r="H82" s="39" t="str">
        <f t="shared" si="34"/>
        <v/>
      </c>
      <c r="I82" s="39" t="str">
        <f t="shared" si="34"/>
        <v/>
      </c>
      <c r="J82" s="39" t="str">
        <f t="shared" si="34"/>
        <v/>
      </c>
      <c r="K82" s="39" t="str">
        <f t="shared" si="34"/>
        <v/>
      </c>
      <c r="L82" s="56" t="e">
        <f>SUM(E82:K82)/(COUNTA(E82:K82)-COUNTBLANK(E82:K82))</f>
        <v>#DIV/0!</v>
      </c>
      <c r="M82" s="34" t="s">
        <v>70</v>
      </c>
    </row>
    <row r="83" spans="2:13" ht="13.5" thickBot="1" x14ac:dyDescent="0.35">
      <c r="B83" s="32" t="s">
        <v>71</v>
      </c>
      <c r="C83" s="33" t="s">
        <v>32</v>
      </c>
      <c r="D83" s="40">
        <f t="shared" ref="D83:H83" si="35">IF(ISERROR(D82/D81),"",IF(ISBLANK(D82),"",D82/D81))</f>
        <v>0.69696969696969679</v>
      </c>
      <c r="E83" s="40" t="str">
        <f t="shared" si="35"/>
        <v/>
      </c>
      <c r="F83" s="40" t="str">
        <f t="shared" si="35"/>
        <v/>
      </c>
      <c r="G83" s="40" t="str">
        <f t="shared" si="35"/>
        <v/>
      </c>
      <c r="H83" s="40" t="str">
        <f t="shared" si="35"/>
        <v/>
      </c>
      <c r="I83" s="40" t="str">
        <f>IF(ISERROR(I82/I81),"",IF(ISBLANK(I82),"",I82/I81))</f>
        <v/>
      </c>
      <c r="J83" s="40" t="str">
        <f>IF(ISERROR(J82/J81),"",IF(ISBLANK(J82),"",J82/J81))</f>
        <v/>
      </c>
      <c r="K83" s="40" t="str">
        <f>IF(ISERROR(K82/K81),"",IF(ISBLANK(K82),"",K82/K81))</f>
        <v/>
      </c>
      <c r="L83" s="59" t="e">
        <f>SUM(E83:K83)/(COUNTA(E83:K83)-COUNTBLANK(E83:K83))</f>
        <v>#DIV/0!</v>
      </c>
      <c r="M83" s="35" t="s">
        <v>71</v>
      </c>
    </row>
    <row r="85" spans="2:13" ht="13" thickBot="1" x14ac:dyDescent="0.3"/>
    <row r="86" spans="2:13" ht="13" x14ac:dyDescent="0.3">
      <c r="B86" s="22" t="s">
        <v>11</v>
      </c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4"/>
    </row>
    <row r="87" spans="2:13" ht="13" x14ac:dyDescent="0.3">
      <c r="B87" s="25"/>
      <c r="C87" s="1"/>
      <c r="D87" s="4" t="s">
        <v>6</v>
      </c>
      <c r="E87" s="66" t="s">
        <v>15</v>
      </c>
      <c r="F87" s="66" t="s">
        <v>16</v>
      </c>
      <c r="G87" s="66" t="s">
        <v>17</v>
      </c>
      <c r="H87" s="66" t="s">
        <v>18</v>
      </c>
      <c r="I87" s="66" t="s">
        <v>19</v>
      </c>
      <c r="J87" s="66" t="s">
        <v>20</v>
      </c>
      <c r="K87" s="66" t="s">
        <v>21</v>
      </c>
      <c r="L87" s="18" t="s">
        <v>72</v>
      </c>
      <c r="M87" s="26"/>
    </row>
    <row r="88" spans="2:13" ht="13" x14ac:dyDescent="0.3">
      <c r="B88" s="27" t="s">
        <v>77</v>
      </c>
      <c r="D88" s="67">
        <v>40544</v>
      </c>
      <c r="E88" s="68"/>
      <c r="F88" s="68"/>
      <c r="G88" s="68"/>
      <c r="H88" s="68"/>
      <c r="I88" s="68"/>
      <c r="J88" s="68"/>
      <c r="K88" s="68"/>
      <c r="M88" s="26"/>
    </row>
    <row r="89" spans="2:13" ht="13" x14ac:dyDescent="0.3">
      <c r="B89" s="27" t="s">
        <v>64</v>
      </c>
      <c r="C89" s="1" t="s">
        <v>0</v>
      </c>
      <c r="D89" s="3">
        <v>0.97916666666666663</v>
      </c>
      <c r="E89" s="55"/>
      <c r="F89" s="55"/>
      <c r="G89" s="55"/>
      <c r="H89" s="55"/>
      <c r="I89" s="55"/>
      <c r="J89" s="55"/>
      <c r="K89" s="55"/>
      <c r="L89" s="56" t="e">
        <f>TEXT(IF(L96&lt;0, 24+L96,L96)/24,"h:mm")</f>
        <v>#DIV/0!</v>
      </c>
      <c r="M89" s="34" t="s">
        <v>44</v>
      </c>
    </row>
    <row r="90" spans="2:13" ht="13" x14ac:dyDescent="0.3">
      <c r="B90" s="27" t="s">
        <v>63</v>
      </c>
      <c r="C90" s="1" t="s">
        <v>1</v>
      </c>
      <c r="D90" s="3">
        <v>0.98958333333333337</v>
      </c>
      <c r="E90" s="55"/>
      <c r="F90" s="55"/>
      <c r="G90" s="55"/>
      <c r="H90" s="55"/>
      <c r="I90" s="55"/>
      <c r="J90" s="55"/>
      <c r="K90" s="55"/>
      <c r="L90" s="56" t="e">
        <f>TEXT(IF(L97&lt;0, 24+L97,L97)/24,"h:mm")</f>
        <v>#DIV/0!</v>
      </c>
      <c r="M90" s="34" t="s">
        <v>45</v>
      </c>
    </row>
    <row r="91" spans="2:13" ht="26" x14ac:dyDescent="0.3">
      <c r="B91" s="27" t="s">
        <v>62</v>
      </c>
      <c r="C91" s="1" t="s">
        <v>14</v>
      </c>
      <c r="D91" s="4">
        <v>30</v>
      </c>
      <c r="E91" s="60"/>
      <c r="F91" s="60"/>
      <c r="G91" s="60"/>
      <c r="H91" s="60"/>
      <c r="I91" s="60"/>
      <c r="J91" s="60"/>
      <c r="K91" s="60"/>
      <c r="L91" s="56" t="e">
        <f>AVERAGE(E91:K91)</f>
        <v>#DIV/0!</v>
      </c>
      <c r="M91" s="34" t="s">
        <v>73</v>
      </c>
    </row>
    <row r="92" spans="2:13" ht="26" x14ac:dyDescent="0.3">
      <c r="B92" s="27" t="s">
        <v>65</v>
      </c>
      <c r="C92" s="1" t="s">
        <v>2</v>
      </c>
      <c r="D92" s="4">
        <v>60</v>
      </c>
      <c r="E92" s="60"/>
      <c r="F92" s="60"/>
      <c r="G92" s="60"/>
      <c r="H92" s="60"/>
      <c r="I92" s="60"/>
      <c r="J92" s="60"/>
      <c r="K92" s="60"/>
      <c r="L92" s="56" t="e">
        <f>SUM(E92:K92)/COUNTA(E92:K92)</f>
        <v>#DIV/0!</v>
      </c>
      <c r="M92" s="34" t="s">
        <v>74</v>
      </c>
    </row>
    <row r="93" spans="2:13" ht="13" x14ac:dyDescent="0.3">
      <c r="B93" s="27" t="s">
        <v>66</v>
      </c>
      <c r="C93" s="1" t="s">
        <v>46</v>
      </c>
      <c r="D93" s="3">
        <v>0.29166666666666669</v>
      </c>
      <c r="E93" s="62"/>
      <c r="F93" s="62"/>
      <c r="G93" s="55"/>
      <c r="H93" s="55"/>
      <c r="I93" s="55"/>
      <c r="J93" s="55"/>
      <c r="K93" s="55"/>
      <c r="L93" s="57" t="e">
        <f>TEXT(L98/24,"h:mm")</f>
        <v>#DIV/0!</v>
      </c>
      <c r="M93" s="34" t="s">
        <v>61</v>
      </c>
    </row>
    <row r="94" spans="2:13" ht="26" x14ac:dyDescent="0.3">
      <c r="B94" s="27" t="s">
        <v>67</v>
      </c>
      <c r="C94" s="1" t="s">
        <v>47</v>
      </c>
      <c r="D94" s="5">
        <v>30</v>
      </c>
      <c r="E94" s="60"/>
      <c r="F94" s="60"/>
      <c r="G94" s="60"/>
      <c r="H94" s="60"/>
      <c r="I94" s="60"/>
      <c r="J94" s="60"/>
      <c r="K94" s="60"/>
      <c r="L94" s="56" t="e">
        <f>SUM(E94:K94)/COUNTA(E94:K94)</f>
        <v>#DIV/0!</v>
      </c>
      <c r="M94" s="34" t="s">
        <v>76</v>
      </c>
    </row>
    <row r="95" spans="2:13" ht="13" x14ac:dyDescent="0.3">
      <c r="B95" s="27" t="s">
        <v>68</v>
      </c>
      <c r="C95" s="1" t="s">
        <v>48</v>
      </c>
      <c r="D95" s="3">
        <v>0.33333333333333331</v>
      </c>
      <c r="E95" s="55"/>
      <c r="F95" s="55"/>
      <c r="G95" s="55"/>
      <c r="H95" s="55"/>
      <c r="I95" s="55"/>
      <c r="J95" s="55"/>
      <c r="K95" s="55"/>
      <c r="L95" s="57" t="e">
        <f>TEXT(L99/24,"h:mm")</f>
        <v>#DIV/0!</v>
      </c>
      <c r="M95" s="34" t="s">
        <v>75</v>
      </c>
    </row>
    <row r="96" spans="2:13" s="21" customFormat="1" x14ac:dyDescent="0.25">
      <c r="B96" s="28"/>
      <c r="C96" s="19" t="s">
        <v>28</v>
      </c>
      <c r="D96" s="20">
        <f>IF(ISBLANK(D89),"",IF(HOUR(D89)&gt;12,HOUR(D89)+(MINUTE(D89)/60)-24,HOUR(D89)+(MINUTE(D89)/60)))</f>
        <v>-0.5</v>
      </c>
      <c r="E96" s="20" t="str">
        <f t="shared" ref="E96:K96" si="36">IF(ISBLANK(E89),"",IF(HOUR(E89)&gt;12,HOUR(E89)+(MINUTE(E89)/60)-24,HOUR(E89)+(MINUTE(E89)/60)))</f>
        <v/>
      </c>
      <c r="F96" s="20" t="str">
        <f t="shared" si="36"/>
        <v/>
      </c>
      <c r="G96" s="20" t="str">
        <f t="shared" si="36"/>
        <v/>
      </c>
      <c r="H96" s="20" t="str">
        <f t="shared" si="36"/>
        <v/>
      </c>
      <c r="I96" s="20" t="str">
        <f t="shared" si="36"/>
        <v/>
      </c>
      <c r="J96" s="20" t="str">
        <f t="shared" si="36"/>
        <v/>
      </c>
      <c r="K96" s="20" t="str">
        <f t="shared" si="36"/>
        <v/>
      </c>
      <c r="L96" s="41" t="e">
        <f>AVERAGE(E96:K96)</f>
        <v>#DIV/0!</v>
      </c>
      <c r="M96" s="29"/>
    </row>
    <row r="97" spans="2:13" s="21" customFormat="1" x14ac:dyDescent="0.25">
      <c r="B97" s="28"/>
      <c r="C97" s="19" t="s">
        <v>29</v>
      </c>
      <c r="D97" s="20">
        <f>IF(ISBLANK(D90),"",IF(HOUR(D90)&gt;12,HOUR(D90)+(MINUTE(D90)/60)-24,HOUR(D90)+(MINUTE(D90)/60)))</f>
        <v>-0.25</v>
      </c>
      <c r="E97" s="20" t="str">
        <f>IF(ISBLANK(E90),"",IF(HOUR(E90)&gt;12,HOUR(E90)+(MINUTE(E90)/60)-24,HOUR(E90)+(MINUTE(E90)/60)))</f>
        <v/>
      </c>
      <c r="F97" s="20" t="str">
        <f t="shared" ref="F97:K97" si="37">IF(ISBLANK(F90),"",IF(HOUR(F90)&gt;12,HOUR(F90)+(MINUTE(F90)/60)-24,HOUR(F90)+(MINUTE(F90)/60)))</f>
        <v/>
      </c>
      <c r="G97" s="20" t="str">
        <f t="shared" si="37"/>
        <v/>
      </c>
      <c r="H97" s="20" t="str">
        <f t="shared" si="37"/>
        <v/>
      </c>
      <c r="I97" s="20" t="str">
        <f t="shared" si="37"/>
        <v/>
      </c>
      <c r="J97" s="20" t="str">
        <f t="shared" si="37"/>
        <v/>
      </c>
      <c r="K97" s="20" t="str">
        <f t="shared" si="37"/>
        <v/>
      </c>
      <c r="L97" s="41" t="e">
        <f>AVERAGE(E97:K97)</f>
        <v>#DIV/0!</v>
      </c>
      <c r="M97" s="29"/>
    </row>
    <row r="98" spans="2:13" s="21" customFormat="1" x14ac:dyDescent="0.25">
      <c r="B98" s="28"/>
      <c r="C98" s="19" t="s">
        <v>30</v>
      </c>
      <c r="D98" s="20">
        <f>IF(ISBLANK(D93),"",HOUR(D93)+(MINUTE(D93)/60))</f>
        <v>7</v>
      </c>
      <c r="E98" s="20" t="str">
        <f t="shared" ref="E98:K98" si="38">IF(ISBLANK(E93),"",HOUR(E93)+(MINUTE(E93)/60))</f>
        <v/>
      </c>
      <c r="F98" s="20" t="str">
        <f t="shared" si="38"/>
        <v/>
      </c>
      <c r="G98" s="20" t="str">
        <f t="shared" si="38"/>
        <v/>
      </c>
      <c r="H98" s="20" t="str">
        <f t="shared" si="38"/>
        <v/>
      </c>
      <c r="I98" s="20" t="str">
        <f t="shared" si="38"/>
        <v/>
      </c>
      <c r="J98" s="20" t="str">
        <f t="shared" si="38"/>
        <v/>
      </c>
      <c r="K98" s="20" t="str">
        <f t="shared" si="38"/>
        <v/>
      </c>
      <c r="L98" s="41" t="e">
        <f>AVERAGE(E98:K98)</f>
        <v>#DIV/0!</v>
      </c>
      <c r="M98" s="29"/>
    </row>
    <row r="99" spans="2:13" s="21" customFormat="1" x14ac:dyDescent="0.25">
      <c r="B99" s="28"/>
      <c r="C99" s="19" t="s">
        <v>31</v>
      </c>
      <c r="D99" s="20">
        <f>IF(ISBLANK(D95),"",HOUR(D95)+(MINUTE(D95)/60))</f>
        <v>8</v>
      </c>
      <c r="E99" s="20" t="str">
        <f t="shared" ref="E99:K99" si="39">IF(ISBLANK(E95),"",HOUR(E95)+(MINUTE(E95)/60))</f>
        <v/>
      </c>
      <c r="F99" s="20" t="str">
        <f t="shared" si="39"/>
        <v/>
      </c>
      <c r="G99" s="20" t="str">
        <f t="shared" si="39"/>
        <v/>
      </c>
      <c r="H99" s="20" t="str">
        <f t="shared" si="39"/>
        <v/>
      </c>
      <c r="I99" s="20" t="str">
        <f t="shared" si="39"/>
        <v/>
      </c>
      <c r="J99" s="20" t="str">
        <f t="shared" si="39"/>
        <v/>
      </c>
      <c r="K99" s="20" t="str">
        <f t="shared" si="39"/>
        <v/>
      </c>
      <c r="L99" s="41" t="e">
        <f>AVERAGE(E99:K99)</f>
        <v>#DIV/0!</v>
      </c>
      <c r="M99" s="29"/>
    </row>
    <row r="100" spans="2:13" x14ac:dyDescent="0.25">
      <c r="B100" s="30"/>
      <c r="C100" s="1"/>
      <c r="D100" s="1"/>
      <c r="E100" s="2"/>
      <c r="F100" s="2"/>
      <c r="G100" s="2"/>
      <c r="H100" s="2"/>
      <c r="I100" s="2"/>
      <c r="J100" s="2"/>
      <c r="K100" s="2"/>
      <c r="L100" s="58"/>
      <c r="M100" s="26"/>
    </row>
    <row r="101" spans="2:13" ht="13" x14ac:dyDescent="0.3">
      <c r="B101" s="31" t="s">
        <v>69</v>
      </c>
      <c r="C101" s="13" t="s">
        <v>3</v>
      </c>
      <c r="D101" s="39">
        <f t="shared" ref="D101:H101" si="40">IF(ISBLANK(D90),"", IF(ISBLANK(D95),"",24*IF(D90&gt;D95,D95+1-D90,D95-D90)))</f>
        <v>8.2499999999999964</v>
      </c>
      <c r="E101" s="39" t="str">
        <f t="shared" si="40"/>
        <v/>
      </c>
      <c r="F101" s="39" t="str">
        <f t="shared" si="40"/>
        <v/>
      </c>
      <c r="G101" s="39" t="str">
        <f t="shared" si="40"/>
        <v/>
      </c>
      <c r="H101" s="39" t="str">
        <f t="shared" si="40"/>
        <v/>
      </c>
      <c r="I101" s="39" t="str">
        <f>IF(ISBLANK(I90),"", IF(ISBLANK(I95),"",24*IF(I90&gt;I95,I95+1-I90,I95-I90)))</f>
        <v/>
      </c>
      <c r="J101" s="39" t="str">
        <f t="shared" ref="J101:K101" si="41">IF(ISBLANK(J90),"", IF(ISBLANK(J95),"",24*IF(J90&gt;J95,J95+1-J90,J95-J90)))</f>
        <v/>
      </c>
      <c r="K101" s="39" t="str">
        <f t="shared" si="41"/>
        <v/>
      </c>
      <c r="L101" s="56" t="e">
        <f>SUM(E101:K101)/(COUNTA(E101:K101)-COUNTBLANK(E101:K101))</f>
        <v>#DIV/0!</v>
      </c>
      <c r="M101" s="34" t="s">
        <v>69</v>
      </c>
    </row>
    <row r="102" spans="2:13" ht="13" x14ac:dyDescent="0.3">
      <c r="B102" s="31" t="s">
        <v>70</v>
      </c>
      <c r="C102" s="13" t="s">
        <v>4</v>
      </c>
      <c r="D102" s="39">
        <f t="shared" ref="D102:K102" si="42">IF(ISBLANK(D101),"",(IF(ISBLANK(D91),"",IF(ISBLANK(D92),"",D101-((D91+D92)/60)-(D99-D98)))))</f>
        <v>5.7499999999999964</v>
      </c>
      <c r="E102" s="39" t="str">
        <f t="shared" si="42"/>
        <v/>
      </c>
      <c r="F102" s="39" t="str">
        <f t="shared" si="42"/>
        <v/>
      </c>
      <c r="G102" s="39" t="str">
        <f t="shared" si="42"/>
        <v/>
      </c>
      <c r="H102" s="39" t="str">
        <f t="shared" si="42"/>
        <v/>
      </c>
      <c r="I102" s="39" t="str">
        <f t="shared" si="42"/>
        <v/>
      </c>
      <c r="J102" s="39" t="str">
        <f t="shared" si="42"/>
        <v/>
      </c>
      <c r="K102" s="39" t="str">
        <f t="shared" si="42"/>
        <v/>
      </c>
      <c r="L102" s="56" t="e">
        <f>SUM(E102:K102)/(COUNTA(E102:K102)-COUNTBLANK(E102:K102))</f>
        <v>#DIV/0!</v>
      </c>
      <c r="M102" s="34" t="s">
        <v>70</v>
      </c>
    </row>
    <row r="103" spans="2:13" ht="13.5" thickBot="1" x14ac:dyDescent="0.35">
      <c r="B103" s="32" t="s">
        <v>71</v>
      </c>
      <c r="C103" s="33" t="s">
        <v>32</v>
      </c>
      <c r="D103" s="40">
        <f t="shared" ref="D103:H103" si="43">IF(ISERROR(D102/D101),"",IF(ISBLANK(D102),"",D102/D101))</f>
        <v>0.69696969696969679</v>
      </c>
      <c r="E103" s="40" t="str">
        <f t="shared" si="43"/>
        <v/>
      </c>
      <c r="F103" s="40" t="str">
        <f t="shared" si="43"/>
        <v/>
      </c>
      <c r="G103" s="40" t="str">
        <f t="shared" si="43"/>
        <v/>
      </c>
      <c r="H103" s="40" t="str">
        <f t="shared" si="43"/>
        <v/>
      </c>
      <c r="I103" s="40" t="str">
        <f>IF(ISERROR(I102/I101),"",IF(ISBLANK(I102),"",I102/I101))</f>
        <v/>
      </c>
      <c r="J103" s="40" t="str">
        <f>IF(ISERROR(J102/J101),"",IF(ISBLANK(J102),"",J102/J101))</f>
        <v/>
      </c>
      <c r="K103" s="40" t="str">
        <f>IF(ISERROR(K102/K101),"",IF(ISBLANK(K102),"",K102/K101))</f>
        <v/>
      </c>
      <c r="L103" s="59" t="e">
        <f>SUM(E103:K103)/(COUNTA(E103:K103)-COUNTBLANK(E103:K103))</f>
        <v>#DIV/0!</v>
      </c>
      <c r="M103" s="35" t="s">
        <v>71</v>
      </c>
    </row>
    <row r="105" spans="2:13" ht="13" thickBot="1" x14ac:dyDescent="0.3"/>
    <row r="106" spans="2:13" ht="13" x14ac:dyDescent="0.3">
      <c r="B106" s="22" t="s">
        <v>12</v>
      </c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4"/>
    </row>
    <row r="107" spans="2:13" ht="13" x14ac:dyDescent="0.3">
      <c r="B107" s="25"/>
      <c r="C107" s="1"/>
      <c r="D107" s="4" t="s">
        <v>6</v>
      </c>
      <c r="E107" s="66" t="s">
        <v>15</v>
      </c>
      <c r="F107" s="66" t="s">
        <v>16</v>
      </c>
      <c r="G107" s="66" t="s">
        <v>17</v>
      </c>
      <c r="H107" s="66" t="s">
        <v>18</v>
      </c>
      <c r="I107" s="66" t="s">
        <v>19</v>
      </c>
      <c r="J107" s="66" t="s">
        <v>20</v>
      </c>
      <c r="K107" s="66" t="s">
        <v>21</v>
      </c>
      <c r="L107" s="18" t="s">
        <v>72</v>
      </c>
      <c r="M107" s="26"/>
    </row>
    <row r="108" spans="2:13" ht="13" x14ac:dyDescent="0.3">
      <c r="B108" s="27" t="s">
        <v>5</v>
      </c>
      <c r="C108" s="1"/>
      <c r="D108" s="69">
        <v>40544</v>
      </c>
      <c r="E108" s="68"/>
      <c r="F108" s="68"/>
      <c r="G108" s="68"/>
      <c r="H108" s="68"/>
      <c r="I108" s="68"/>
      <c r="J108" s="68"/>
      <c r="K108" s="68"/>
      <c r="M108" s="26"/>
    </row>
    <row r="109" spans="2:13" ht="13" x14ac:dyDescent="0.3">
      <c r="B109" s="27" t="s">
        <v>64</v>
      </c>
      <c r="C109" s="1" t="s">
        <v>0</v>
      </c>
      <c r="D109" s="3">
        <v>0.97916666666666663</v>
      </c>
      <c r="E109" s="55"/>
      <c r="F109" s="55"/>
      <c r="G109" s="55"/>
      <c r="H109" s="55"/>
      <c r="I109" s="55"/>
      <c r="J109" s="55"/>
      <c r="K109" s="55"/>
      <c r="L109" s="56" t="e">
        <f>TEXT(IF(L116&lt;0, 24+L116,L116)/24,"h:mm")</f>
        <v>#DIV/0!</v>
      </c>
      <c r="M109" s="34" t="s">
        <v>44</v>
      </c>
    </row>
    <row r="110" spans="2:13" ht="13" x14ac:dyDescent="0.3">
      <c r="B110" s="27" t="s">
        <v>63</v>
      </c>
      <c r="C110" s="1" t="s">
        <v>1</v>
      </c>
      <c r="D110" s="3">
        <v>0.98958333333333337</v>
      </c>
      <c r="E110" s="55"/>
      <c r="F110" s="55"/>
      <c r="G110" s="55"/>
      <c r="H110" s="55"/>
      <c r="I110" s="55"/>
      <c r="J110" s="55"/>
      <c r="K110" s="55"/>
      <c r="L110" s="56" t="e">
        <f>TEXT(IF(L117&lt;0, 24+L117,L117)/24,"h:mm")</f>
        <v>#DIV/0!</v>
      </c>
      <c r="M110" s="34" t="s">
        <v>45</v>
      </c>
    </row>
    <row r="111" spans="2:13" ht="26" x14ac:dyDescent="0.3">
      <c r="B111" s="27" t="s">
        <v>62</v>
      </c>
      <c r="C111" s="1" t="s">
        <v>14</v>
      </c>
      <c r="D111" s="4">
        <v>30</v>
      </c>
      <c r="E111" s="60"/>
      <c r="F111" s="60"/>
      <c r="G111" s="60"/>
      <c r="H111" s="60"/>
      <c r="I111" s="60"/>
      <c r="J111" s="60"/>
      <c r="K111" s="60"/>
      <c r="L111" s="56" t="e">
        <f>AVERAGE(E111:K111)</f>
        <v>#DIV/0!</v>
      </c>
      <c r="M111" s="34" t="s">
        <v>73</v>
      </c>
    </row>
    <row r="112" spans="2:13" ht="26" x14ac:dyDescent="0.3">
      <c r="B112" s="27" t="s">
        <v>65</v>
      </c>
      <c r="C112" s="1" t="s">
        <v>2</v>
      </c>
      <c r="D112" s="4">
        <v>60</v>
      </c>
      <c r="E112" s="60"/>
      <c r="F112" s="60"/>
      <c r="G112" s="60"/>
      <c r="H112" s="60"/>
      <c r="I112" s="60"/>
      <c r="J112" s="60"/>
      <c r="K112" s="60"/>
      <c r="L112" s="56" t="e">
        <f>SUM(E112:K112)/COUNTA(E112:K112)</f>
        <v>#DIV/0!</v>
      </c>
      <c r="M112" s="34" t="s">
        <v>74</v>
      </c>
    </row>
    <row r="113" spans="2:13" ht="13" x14ac:dyDescent="0.3">
      <c r="B113" s="27" t="s">
        <v>66</v>
      </c>
      <c r="C113" s="1" t="s">
        <v>46</v>
      </c>
      <c r="D113" s="3">
        <v>0.29166666666666669</v>
      </c>
      <c r="E113" s="62"/>
      <c r="F113" s="62"/>
      <c r="G113" s="55"/>
      <c r="H113" s="55"/>
      <c r="I113" s="55"/>
      <c r="J113" s="55"/>
      <c r="K113" s="55"/>
      <c r="L113" s="57" t="e">
        <f>TEXT(L118/24,"h:mm")</f>
        <v>#DIV/0!</v>
      </c>
      <c r="M113" s="34" t="s">
        <v>61</v>
      </c>
    </row>
    <row r="114" spans="2:13" ht="26" x14ac:dyDescent="0.3">
      <c r="B114" s="27" t="s">
        <v>67</v>
      </c>
      <c r="C114" s="1" t="s">
        <v>47</v>
      </c>
      <c r="D114" s="5">
        <v>30</v>
      </c>
      <c r="E114" s="60"/>
      <c r="F114" s="60"/>
      <c r="G114" s="60"/>
      <c r="H114" s="60"/>
      <c r="I114" s="60"/>
      <c r="J114" s="60"/>
      <c r="K114" s="60"/>
      <c r="L114" s="56" t="e">
        <f>SUM(E114:K114)/COUNTA(E114:K114)</f>
        <v>#DIV/0!</v>
      </c>
      <c r="M114" s="34" t="s">
        <v>76</v>
      </c>
    </row>
    <row r="115" spans="2:13" ht="13" x14ac:dyDescent="0.3">
      <c r="B115" s="27" t="s">
        <v>68</v>
      </c>
      <c r="C115" s="1" t="s">
        <v>48</v>
      </c>
      <c r="D115" s="3">
        <v>0.33333333333333331</v>
      </c>
      <c r="E115" s="55"/>
      <c r="F115" s="55"/>
      <c r="G115" s="55"/>
      <c r="H115" s="55"/>
      <c r="I115" s="55"/>
      <c r="J115" s="55"/>
      <c r="K115" s="55"/>
      <c r="L115" s="57" t="e">
        <f>TEXT(L119/24,"h:mm")</f>
        <v>#DIV/0!</v>
      </c>
      <c r="M115" s="34" t="s">
        <v>75</v>
      </c>
    </row>
    <row r="116" spans="2:13" x14ac:dyDescent="0.25">
      <c r="B116" s="28"/>
      <c r="C116" s="19" t="s">
        <v>28</v>
      </c>
      <c r="D116" s="20">
        <f t="shared" ref="D116:K117" si="44">IF(ISBLANK(D109),"",IF(HOUR(D109)&gt;12,HOUR(D109)+(MINUTE(D109)/60)-24,HOUR(D109)+(MINUTE(D109)/60)))</f>
        <v>-0.5</v>
      </c>
      <c r="E116" s="20" t="str">
        <f t="shared" si="44"/>
        <v/>
      </c>
      <c r="F116" s="20" t="str">
        <f t="shared" si="44"/>
        <v/>
      </c>
      <c r="G116" s="20" t="str">
        <f t="shared" si="44"/>
        <v/>
      </c>
      <c r="H116" s="20" t="str">
        <f t="shared" si="44"/>
        <v/>
      </c>
      <c r="I116" s="20" t="str">
        <f t="shared" si="44"/>
        <v/>
      </c>
      <c r="J116" s="20" t="str">
        <f t="shared" si="44"/>
        <v/>
      </c>
      <c r="K116" s="20" t="str">
        <f t="shared" si="44"/>
        <v/>
      </c>
      <c r="L116" s="41" t="e">
        <f>AVERAGE(E116:K116)</f>
        <v>#DIV/0!</v>
      </c>
      <c r="M116" s="29"/>
    </row>
    <row r="117" spans="2:13" x14ac:dyDescent="0.25">
      <c r="B117" s="28"/>
      <c r="C117" s="19" t="s">
        <v>29</v>
      </c>
      <c r="D117" s="20">
        <f t="shared" si="44"/>
        <v>-0.25</v>
      </c>
      <c r="E117" s="20" t="str">
        <f t="shared" si="44"/>
        <v/>
      </c>
      <c r="F117" s="20" t="str">
        <f t="shared" si="44"/>
        <v/>
      </c>
      <c r="G117" s="20" t="str">
        <f t="shared" si="44"/>
        <v/>
      </c>
      <c r="H117" s="20" t="str">
        <f t="shared" si="44"/>
        <v/>
      </c>
      <c r="I117" s="20" t="str">
        <f t="shared" si="44"/>
        <v/>
      </c>
      <c r="J117" s="20" t="str">
        <f t="shared" si="44"/>
        <v/>
      </c>
      <c r="K117" s="20" t="str">
        <f t="shared" si="44"/>
        <v/>
      </c>
      <c r="L117" s="41" t="e">
        <f>AVERAGE(E117:K117)</f>
        <v>#DIV/0!</v>
      </c>
      <c r="M117" s="29"/>
    </row>
    <row r="118" spans="2:13" x14ac:dyDescent="0.25">
      <c r="B118" s="28"/>
      <c r="C118" s="19" t="s">
        <v>30</v>
      </c>
      <c r="D118" s="20">
        <f t="shared" ref="D118" si="45">IF(ISBLANK(D113),"",HOUR(D113)+(MINUTE(D113)/60))</f>
        <v>7</v>
      </c>
      <c r="E118" s="20" t="str">
        <f t="shared" ref="E118:K118" si="46">IF(ISBLANK(E113),"",HOUR(E113)+(MINUTE(E113)/60))</f>
        <v/>
      </c>
      <c r="F118" s="20" t="str">
        <f t="shared" si="46"/>
        <v/>
      </c>
      <c r="G118" s="20" t="str">
        <f t="shared" si="46"/>
        <v/>
      </c>
      <c r="H118" s="20" t="str">
        <f t="shared" si="46"/>
        <v/>
      </c>
      <c r="I118" s="20" t="str">
        <f t="shared" si="46"/>
        <v/>
      </c>
      <c r="J118" s="20" t="str">
        <f t="shared" si="46"/>
        <v/>
      </c>
      <c r="K118" s="20" t="str">
        <f t="shared" si="46"/>
        <v/>
      </c>
      <c r="L118" s="41" t="e">
        <f>AVERAGE(E118:K118)</f>
        <v>#DIV/0!</v>
      </c>
      <c r="M118" s="29"/>
    </row>
    <row r="119" spans="2:13" x14ac:dyDescent="0.25">
      <c r="B119" s="28"/>
      <c r="C119" s="19" t="s">
        <v>31</v>
      </c>
      <c r="D119" s="20">
        <f t="shared" ref="D119" si="47">IF(ISBLANK(D115),"",HOUR(D115)+(MINUTE(D115)/60))</f>
        <v>8</v>
      </c>
      <c r="E119" s="20" t="str">
        <f t="shared" ref="E119:K119" si="48">IF(ISBLANK(E115),"",HOUR(E115)+(MINUTE(E115)/60))</f>
        <v/>
      </c>
      <c r="F119" s="20" t="str">
        <f t="shared" si="48"/>
        <v/>
      </c>
      <c r="G119" s="20" t="str">
        <f t="shared" si="48"/>
        <v/>
      </c>
      <c r="H119" s="20" t="str">
        <f t="shared" si="48"/>
        <v/>
      </c>
      <c r="I119" s="20" t="str">
        <f t="shared" si="48"/>
        <v/>
      </c>
      <c r="J119" s="20" t="str">
        <f t="shared" si="48"/>
        <v/>
      </c>
      <c r="K119" s="20" t="str">
        <f t="shared" si="48"/>
        <v/>
      </c>
      <c r="L119" s="41" t="e">
        <f>AVERAGE(E119:K119)</f>
        <v>#DIV/0!</v>
      </c>
      <c r="M119" s="29"/>
    </row>
    <row r="120" spans="2:13" x14ac:dyDescent="0.25">
      <c r="B120" s="30"/>
      <c r="C120" s="1"/>
      <c r="D120" s="1"/>
      <c r="E120" s="2"/>
      <c r="F120" s="2"/>
      <c r="G120" s="2"/>
      <c r="H120" s="2"/>
      <c r="I120" s="2"/>
      <c r="J120" s="2"/>
      <c r="K120" s="2"/>
      <c r="L120" s="58"/>
      <c r="M120" s="26"/>
    </row>
    <row r="121" spans="2:13" ht="13" x14ac:dyDescent="0.3">
      <c r="B121" s="31" t="s">
        <v>69</v>
      </c>
      <c r="C121" s="13" t="s">
        <v>3</v>
      </c>
      <c r="D121" s="39">
        <f t="shared" ref="D121" si="49">IF(ISBLANK(D110),"", IF(ISBLANK(D115),"",24*IF(D110&gt;D115,D115+1-D110,D115-D110)))</f>
        <v>8.2499999999999964</v>
      </c>
      <c r="E121" s="39" t="str">
        <f t="shared" ref="E121:K121" si="50">IF(ISBLANK(E110),"", IF(ISBLANK(E115),"",24*IF(E110&gt;E115,E115+1-E110,E115-E110)))</f>
        <v/>
      </c>
      <c r="F121" s="39" t="str">
        <f t="shared" si="50"/>
        <v/>
      </c>
      <c r="G121" s="39" t="str">
        <f t="shared" si="50"/>
        <v/>
      </c>
      <c r="H121" s="39" t="str">
        <f t="shared" si="50"/>
        <v/>
      </c>
      <c r="I121" s="39" t="str">
        <f t="shared" si="50"/>
        <v/>
      </c>
      <c r="J121" s="39" t="str">
        <f t="shared" si="50"/>
        <v/>
      </c>
      <c r="K121" s="39" t="str">
        <f t="shared" si="50"/>
        <v/>
      </c>
      <c r="L121" s="56" t="e">
        <f>SUM(E121:K121)/(COUNTA(E121:K121)-COUNTBLANK(E121:K121))</f>
        <v>#DIV/0!</v>
      </c>
      <c r="M121" s="34" t="s">
        <v>69</v>
      </c>
    </row>
    <row r="122" spans="2:13" ht="13" x14ac:dyDescent="0.3">
      <c r="B122" s="31" t="s">
        <v>70</v>
      </c>
      <c r="C122" s="13" t="s">
        <v>4</v>
      </c>
      <c r="D122" s="39">
        <f t="shared" ref="D122" si="51">IF(ISBLANK(D121),"",(IF(ISBLANK(D111),"",IF(ISBLANK(D112),"",D121-((D111+D112)/60)-(D119-D118)))))</f>
        <v>5.7499999999999964</v>
      </c>
      <c r="E122" s="39" t="str">
        <f t="shared" ref="E122:K122" si="52">IF(ISBLANK(E121),"",(IF(ISBLANK(E111),"",IF(ISBLANK(E112),"",E121-((E111+E112)/60)-(E119-E118)))))</f>
        <v/>
      </c>
      <c r="F122" s="39" t="str">
        <f t="shared" si="52"/>
        <v/>
      </c>
      <c r="G122" s="39" t="str">
        <f t="shared" si="52"/>
        <v/>
      </c>
      <c r="H122" s="39" t="str">
        <f t="shared" si="52"/>
        <v/>
      </c>
      <c r="I122" s="39" t="str">
        <f t="shared" si="52"/>
        <v/>
      </c>
      <c r="J122" s="39" t="str">
        <f t="shared" si="52"/>
        <v/>
      </c>
      <c r="K122" s="39" t="str">
        <f t="shared" si="52"/>
        <v/>
      </c>
      <c r="L122" s="56" t="e">
        <f>SUM(E122:K122)/(COUNTA(E122:K122)-COUNTBLANK(E122:K122))</f>
        <v>#DIV/0!</v>
      </c>
      <c r="M122" s="34" t="s">
        <v>70</v>
      </c>
    </row>
    <row r="123" spans="2:13" ht="13.5" thickBot="1" x14ac:dyDescent="0.35">
      <c r="B123" s="32" t="s">
        <v>71</v>
      </c>
      <c r="C123" s="33" t="s">
        <v>32</v>
      </c>
      <c r="D123" s="40">
        <f t="shared" ref="D123:H123" si="53">IF(ISERROR(D122/D121),"",IF(ISBLANK(D122),"",D122/D121))</f>
        <v>0.69696969696969679</v>
      </c>
      <c r="E123" s="40" t="str">
        <f t="shared" si="53"/>
        <v/>
      </c>
      <c r="F123" s="40" t="str">
        <f t="shared" si="53"/>
        <v/>
      </c>
      <c r="G123" s="40" t="str">
        <f t="shared" si="53"/>
        <v/>
      </c>
      <c r="H123" s="40" t="str">
        <f t="shared" si="53"/>
        <v/>
      </c>
      <c r="I123" s="40" t="str">
        <f>IF(ISERROR(I122/I121),"",IF(ISBLANK(I122),"",I122/I121))</f>
        <v/>
      </c>
      <c r="J123" s="40" t="str">
        <f>IF(ISERROR(J122/J121),"",IF(ISBLANK(J122),"",J122/J121))</f>
        <v/>
      </c>
      <c r="K123" s="40" t="str">
        <f>IF(ISERROR(K122/K121),"",IF(ISBLANK(K122),"",K122/K121))</f>
        <v/>
      </c>
      <c r="L123" s="59" t="e">
        <f>SUM(E123:K123)/(COUNTA(E123:K123)-COUNTBLANK(E123:K123))</f>
        <v>#DIV/0!</v>
      </c>
      <c r="M123" s="35" t="s">
        <v>71</v>
      </c>
    </row>
    <row r="125" spans="2:13" ht="13" thickBot="1" x14ac:dyDescent="0.3"/>
    <row r="126" spans="2:13" ht="13" x14ac:dyDescent="0.3">
      <c r="B126" s="22" t="s">
        <v>40</v>
      </c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4"/>
    </row>
    <row r="127" spans="2:13" ht="13" x14ac:dyDescent="0.3">
      <c r="B127" s="25"/>
      <c r="C127" s="1"/>
      <c r="D127" s="4" t="s">
        <v>6</v>
      </c>
      <c r="E127" s="66" t="s">
        <v>15</v>
      </c>
      <c r="F127" s="66" t="s">
        <v>16</v>
      </c>
      <c r="G127" s="66" t="s">
        <v>17</v>
      </c>
      <c r="H127" s="66" t="s">
        <v>18</v>
      </c>
      <c r="I127" s="66" t="s">
        <v>19</v>
      </c>
      <c r="J127" s="66" t="s">
        <v>20</v>
      </c>
      <c r="K127" s="66" t="s">
        <v>21</v>
      </c>
      <c r="L127" s="18" t="s">
        <v>72</v>
      </c>
      <c r="M127" s="26"/>
    </row>
    <row r="128" spans="2:13" ht="13" x14ac:dyDescent="0.3">
      <c r="B128" s="27" t="s">
        <v>5</v>
      </c>
      <c r="C128" s="1"/>
      <c r="D128" s="69">
        <v>40544</v>
      </c>
      <c r="E128" s="68"/>
      <c r="F128" s="68"/>
      <c r="G128" s="68"/>
      <c r="H128" s="68"/>
      <c r="I128" s="68"/>
      <c r="J128" s="68"/>
      <c r="K128" s="68"/>
      <c r="M128" s="26"/>
    </row>
    <row r="129" spans="2:13" ht="13" x14ac:dyDescent="0.3">
      <c r="B129" s="27" t="s">
        <v>64</v>
      </c>
      <c r="C129" s="1" t="s">
        <v>0</v>
      </c>
      <c r="D129" s="3">
        <v>0.97916666666666663</v>
      </c>
      <c r="E129" s="55"/>
      <c r="F129" s="55"/>
      <c r="G129" s="55"/>
      <c r="H129" s="55"/>
      <c r="I129" s="55"/>
      <c r="J129" s="55"/>
      <c r="K129" s="55"/>
      <c r="L129" s="56" t="e">
        <f>TEXT(IF(L136&lt;0, 24+L136,L136)/24,"h:mm")</f>
        <v>#DIV/0!</v>
      </c>
      <c r="M129" s="34" t="s">
        <v>44</v>
      </c>
    </row>
    <row r="130" spans="2:13" ht="13" x14ac:dyDescent="0.3">
      <c r="B130" s="27" t="s">
        <v>63</v>
      </c>
      <c r="C130" s="1" t="s">
        <v>1</v>
      </c>
      <c r="D130" s="3">
        <v>0.98958333333333337</v>
      </c>
      <c r="E130" s="55"/>
      <c r="F130" s="55"/>
      <c r="G130" s="55"/>
      <c r="H130" s="55"/>
      <c r="I130" s="55"/>
      <c r="J130" s="55"/>
      <c r="K130" s="55"/>
      <c r="L130" s="56" t="e">
        <f>TEXT(IF(L137&lt;0, 24+L137,L137)/24,"h:mm")</f>
        <v>#DIV/0!</v>
      </c>
      <c r="M130" s="34" t="s">
        <v>45</v>
      </c>
    </row>
    <row r="131" spans="2:13" ht="26" x14ac:dyDescent="0.3">
      <c r="B131" s="27" t="s">
        <v>62</v>
      </c>
      <c r="C131" s="1" t="s">
        <v>14</v>
      </c>
      <c r="D131" s="4">
        <v>30</v>
      </c>
      <c r="E131" s="60"/>
      <c r="F131" s="60"/>
      <c r="G131" s="60"/>
      <c r="H131" s="60"/>
      <c r="I131" s="60"/>
      <c r="J131" s="60"/>
      <c r="K131" s="60"/>
      <c r="L131" s="56" t="e">
        <f>AVERAGE(E131:K131)</f>
        <v>#DIV/0!</v>
      </c>
      <c r="M131" s="34" t="s">
        <v>73</v>
      </c>
    </row>
    <row r="132" spans="2:13" ht="26" x14ac:dyDescent="0.3">
      <c r="B132" s="27" t="s">
        <v>65</v>
      </c>
      <c r="C132" s="1" t="s">
        <v>2</v>
      </c>
      <c r="D132" s="4">
        <v>60</v>
      </c>
      <c r="E132" s="60"/>
      <c r="F132" s="60"/>
      <c r="G132" s="60"/>
      <c r="H132" s="60"/>
      <c r="I132" s="60"/>
      <c r="J132" s="60"/>
      <c r="K132" s="60"/>
      <c r="L132" s="56" t="e">
        <f>SUM(E132:K132)/COUNTA(E132:K132)</f>
        <v>#DIV/0!</v>
      </c>
      <c r="M132" s="34" t="s">
        <v>74</v>
      </c>
    </row>
    <row r="133" spans="2:13" ht="13" x14ac:dyDescent="0.3">
      <c r="B133" s="27" t="s">
        <v>66</v>
      </c>
      <c r="C133" s="1" t="s">
        <v>46</v>
      </c>
      <c r="D133" s="3">
        <v>0.29166666666666669</v>
      </c>
      <c r="E133" s="62"/>
      <c r="F133" s="62"/>
      <c r="G133" s="55"/>
      <c r="H133" s="55"/>
      <c r="I133" s="55"/>
      <c r="J133" s="55"/>
      <c r="K133" s="55"/>
      <c r="L133" s="57" t="e">
        <f>TEXT(L138/24,"h:mm")</f>
        <v>#DIV/0!</v>
      </c>
      <c r="M133" s="34" t="s">
        <v>61</v>
      </c>
    </row>
    <row r="134" spans="2:13" ht="26" x14ac:dyDescent="0.3">
      <c r="B134" s="27" t="s">
        <v>67</v>
      </c>
      <c r="C134" s="1" t="s">
        <v>47</v>
      </c>
      <c r="D134" s="5">
        <v>30</v>
      </c>
      <c r="E134" s="60"/>
      <c r="F134" s="60"/>
      <c r="G134" s="60"/>
      <c r="H134" s="60"/>
      <c r="I134" s="60"/>
      <c r="J134" s="60"/>
      <c r="K134" s="60"/>
      <c r="L134" s="56" t="e">
        <f>SUM(E134:K134)/COUNTA(E134:K134)</f>
        <v>#DIV/0!</v>
      </c>
      <c r="M134" s="34" t="s">
        <v>76</v>
      </c>
    </row>
    <row r="135" spans="2:13" ht="12.75" customHeight="1" x14ac:dyDescent="0.3">
      <c r="B135" s="27" t="s">
        <v>68</v>
      </c>
      <c r="C135" s="1" t="s">
        <v>48</v>
      </c>
      <c r="D135" s="3">
        <v>0.33333333333333331</v>
      </c>
      <c r="E135" s="55"/>
      <c r="F135" s="55"/>
      <c r="G135" s="55"/>
      <c r="H135" s="55"/>
      <c r="I135" s="55"/>
      <c r="J135" s="55"/>
      <c r="K135" s="55"/>
      <c r="L135" s="57" t="e">
        <f>TEXT(L139/24,"h:mm")</f>
        <v>#DIV/0!</v>
      </c>
      <c r="M135" s="34" t="s">
        <v>75</v>
      </c>
    </row>
    <row r="136" spans="2:13" x14ac:dyDescent="0.25">
      <c r="B136" s="28"/>
      <c r="C136" s="19" t="s">
        <v>28</v>
      </c>
      <c r="D136" s="20">
        <f>IF(ISBLANK(D129),"",IF(HOUR(D129)&gt;12,HOUR(D129)+(MINUTE(D129)/60)-24,HOUR(D129)+(MINUTE(D129)/60)))</f>
        <v>-0.5</v>
      </c>
      <c r="E136" s="20" t="str">
        <f>IF(ISBLANK(E129),"",IF(HOUR(E129)&gt;12,HOUR(E129)+(MINUTE(E129)/60)-24,HOUR(E129)+(MINUTE(E129)/60)))</f>
        <v/>
      </c>
      <c r="F136" s="20" t="str">
        <f t="shared" ref="F136:K136" si="54">IF(ISBLANK(F129),"",IF(HOUR(F129)&gt;12,HOUR(F129)+(MINUTE(F129)/60)-24,HOUR(F129)+(MINUTE(F129)/60)))</f>
        <v/>
      </c>
      <c r="G136" s="20" t="str">
        <f t="shared" si="54"/>
        <v/>
      </c>
      <c r="H136" s="20" t="str">
        <f t="shared" si="54"/>
        <v/>
      </c>
      <c r="I136" s="20" t="str">
        <f t="shared" si="54"/>
        <v/>
      </c>
      <c r="J136" s="20" t="str">
        <f t="shared" si="54"/>
        <v/>
      </c>
      <c r="K136" s="20" t="str">
        <f t="shared" si="54"/>
        <v/>
      </c>
      <c r="L136" s="41" t="e">
        <f>AVERAGE(E136:K136)</f>
        <v>#DIV/0!</v>
      </c>
      <c r="M136" s="29"/>
    </row>
    <row r="137" spans="2:13" x14ac:dyDescent="0.25">
      <c r="B137" s="28"/>
      <c r="C137" s="19" t="s">
        <v>29</v>
      </c>
      <c r="D137" s="20">
        <f>IF(ISBLANK(D130),"",IF(HOUR(D130)&gt;12,HOUR(D130)+(MINUTE(D130)/60)-24,HOUR(D130)+(MINUTE(D130)/60)))</f>
        <v>-0.25</v>
      </c>
      <c r="E137" s="20" t="str">
        <f>IF(ISBLANK(E130),"",IF(HOUR(E130)&gt;12,HOUR(E130)+(MINUTE(E130)/60)-24,HOUR(E130)+(MINUTE(E130)/60)))</f>
        <v/>
      </c>
      <c r="F137" s="20" t="str">
        <f t="shared" ref="F137:K137" si="55">IF(ISBLANK(F130),"",IF(HOUR(F130)&gt;12,HOUR(F130)+(MINUTE(F130)/60)-24,HOUR(F130)+(MINUTE(F130)/60)))</f>
        <v/>
      </c>
      <c r="G137" s="20" t="str">
        <f t="shared" si="55"/>
        <v/>
      </c>
      <c r="H137" s="20" t="str">
        <f t="shared" si="55"/>
        <v/>
      </c>
      <c r="I137" s="20" t="str">
        <f t="shared" si="55"/>
        <v/>
      </c>
      <c r="J137" s="20" t="str">
        <f t="shared" si="55"/>
        <v/>
      </c>
      <c r="K137" s="20" t="str">
        <f t="shared" si="55"/>
        <v/>
      </c>
      <c r="L137" s="41" t="e">
        <f>AVERAGE(E137:K137)</f>
        <v>#DIV/0!</v>
      </c>
      <c r="M137" s="29"/>
    </row>
    <row r="138" spans="2:13" x14ac:dyDescent="0.25">
      <c r="B138" s="28"/>
      <c r="C138" s="19" t="s">
        <v>30</v>
      </c>
      <c r="D138" s="20">
        <f t="shared" ref="D138:K138" si="56">IF(ISBLANK(D133),"",HOUR(D133)+(MINUTE(D133)/60))</f>
        <v>7</v>
      </c>
      <c r="E138" s="20" t="str">
        <f t="shared" si="56"/>
        <v/>
      </c>
      <c r="F138" s="20" t="str">
        <f t="shared" si="56"/>
        <v/>
      </c>
      <c r="G138" s="20" t="str">
        <f t="shared" si="56"/>
        <v/>
      </c>
      <c r="H138" s="20" t="str">
        <f t="shared" si="56"/>
        <v/>
      </c>
      <c r="I138" s="20" t="str">
        <f t="shared" si="56"/>
        <v/>
      </c>
      <c r="J138" s="20" t="str">
        <f t="shared" si="56"/>
        <v/>
      </c>
      <c r="K138" s="20" t="str">
        <f t="shared" si="56"/>
        <v/>
      </c>
      <c r="L138" s="41" t="e">
        <f>AVERAGE(E138:K138)</f>
        <v>#DIV/0!</v>
      </c>
      <c r="M138" s="29"/>
    </row>
    <row r="139" spans="2:13" x14ac:dyDescent="0.25">
      <c r="B139" s="28"/>
      <c r="C139" s="19" t="s">
        <v>31</v>
      </c>
      <c r="D139" s="20">
        <f t="shared" ref="D139:K139" si="57">IF(ISBLANK(D135),"",HOUR(D135)+(MINUTE(D135)/60))</f>
        <v>8</v>
      </c>
      <c r="E139" s="20" t="str">
        <f t="shared" si="57"/>
        <v/>
      </c>
      <c r="F139" s="20" t="str">
        <f t="shared" si="57"/>
        <v/>
      </c>
      <c r="G139" s="20" t="str">
        <f t="shared" si="57"/>
        <v/>
      </c>
      <c r="H139" s="20" t="str">
        <f t="shared" si="57"/>
        <v/>
      </c>
      <c r="I139" s="20" t="str">
        <f t="shared" si="57"/>
        <v/>
      </c>
      <c r="J139" s="20" t="str">
        <f t="shared" si="57"/>
        <v/>
      </c>
      <c r="K139" s="20" t="str">
        <f t="shared" si="57"/>
        <v/>
      </c>
      <c r="L139" s="41" t="e">
        <f>AVERAGE(E139:K139)</f>
        <v>#DIV/0!</v>
      </c>
      <c r="M139" s="29"/>
    </row>
    <row r="140" spans="2:13" x14ac:dyDescent="0.25">
      <c r="B140" s="30"/>
      <c r="C140" s="1"/>
      <c r="D140" s="1"/>
      <c r="E140" s="2"/>
      <c r="F140" s="2"/>
      <c r="G140" s="2"/>
      <c r="H140" s="2"/>
      <c r="I140" s="2"/>
      <c r="J140" s="2"/>
      <c r="K140" s="2"/>
      <c r="L140" s="58"/>
      <c r="M140" s="26"/>
    </row>
    <row r="141" spans="2:13" ht="13" x14ac:dyDescent="0.3">
      <c r="B141" s="31" t="s">
        <v>69</v>
      </c>
      <c r="C141" s="13" t="s">
        <v>3</v>
      </c>
      <c r="D141" s="39">
        <f t="shared" ref="D141:H141" si="58">IF(ISBLANK(D130),"", IF(ISBLANK(D135),"",24*IF(D130&gt;D135,D135+1-D130,D135-D130)))</f>
        <v>8.2499999999999964</v>
      </c>
      <c r="E141" s="39" t="str">
        <f t="shared" si="58"/>
        <v/>
      </c>
      <c r="F141" s="39" t="str">
        <f t="shared" si="58"/>
        <v/>
      </c>
      <c r="G141" s="39" t="str">
        <f t="shared" si="58"/>
        <v/>
      </c>
      <c r="H141" s="39" t="str">
        <f t="shared" si="58"/>
        <v/>
      </c>
      <c r="I141" s="39" t="str">
        <f>IF(ISBLANK(I130),"", IF(ISBLANK(I135),"",24*IF(I130&gt;I135,I135+1-I130,I135-I130)))</f>
        <v/>
      </c>
      <c r="J141" s="39" t="str">
        <f t="shared" ref="J141:K141" si="59">IF(ISBLANK(J130),"", IF(ISBLANK(J135),"",24*IF(J130&gt;J135,J135+1-J130,J135-J130)))</f>
        <v/>
      </c>
      <c r="K141" s="39" t="str">
        <f t="shared" si="59"/>
        <v/>
      </c>
      <c r="L141" s="56" t="e">
        <f>SUM(E141:K141)/(COUNTA(E141:K141)-COUNTBLANK(E141:K141))</f>
        <v>#DIV/0!</v>
      </c>
      <c r="M141" s="34" t="s">
        <v>69</v>
      </c>
    </row>
    <row r="142" spans="2:13" ht="13" x14ac:dyDescent="0.3">
      <c r="B142" s="31" t="s">
        <v>70</v>
      </c>
      <c r="C142" s="13" t="s">
        <v>4</v>
      </c>
      <c r="D142" s="39">
        <f t="shared" ref="D142" si="60">IF(ISBLANK(D141),"",(IF(ISBLANK(D131),"",IF(ISBLANK(D132),"",D141-((D131+D132)/60)-(D139-D138)))))</f>
        <v>5.7499999999999964</v>
      </c>
      <c r="E142" s="39" t="str">
        <f t="shared" ref="E142" si="61">IF(ISBLANK(E141),"",(IF(ISBLANK(E131),"",IF(ISBLANK(E132),"",E141-((E131+E132)/60)-(E139-E138)))))</f>
        <v/>
      </c>
      <c r="F142" s="39" t="str">
        <f t="shared" ref="F142" si="62">IF(ISBLANK(F141),"",(IF(ISBLANK(F131),"",IF(ISBLANK(F132),"",F141-((F131+F132)/60)-(F139-F138)))))</f>
        <v/>
      </c>
      <c r="G142" s="39" t="str">
        <f t="shared" ref="G142" si="63">IF(ISBLANK(G141),"",(IF(ISBLANK(G131),"",IF(ISBLANK(G132),"",G141-((G131+G132)/60)-(G139-G138)))))</f>
        <v/>
      </c>
      <c r="H142" s="39" t="str">
        <f t="shared" ref="H142" si="64">IF(ISBLANK(H141),"",(IF(ISBLANK(H131),"",IF(ISBLANK(H132),"",H141-((H131+H132)/60)-(H139-H138)))))</f>
        <v/>
      </c>
      <c r="I142" s="39" t="str">
        <f t="shared" ref="I142" si="65">IF(ISBLANK(I141),"",(IF(ISBLANK(I131),"",IF(ISBLANK(I132),"",I141-((I131+I132)/60)-(I139-I138)))))</f>
        <v/>
      </c>
      <c r="J142" s="39" t="str">
        <f t="shared" ref="J142" si="66">IF(ISBLANK(J141),"",(IF(ISBLANK(J131),"",IF(ISBLANK(J132),"",J141-((J131+J132)/60)-(J139-J138)))))</f>
        <v/>
      </c>
      <c r="K142" s="39" t="str">
        <f t="shared" ref="K142" si="67">IF(ISBLANK(K141),"",(IF(ISBLANK(K131),"",IF(ISBLANK(K132),"",K141-((K131+K132)/60)-(K139-K138)))))</f>
        <v/>
      </c>
      <c r="L142" s="56" t="e">
        <f>SUM(E142:K142)/(COUNTA(E142:K142)-COUNTBLANK(E142:K142))</f>
        <v>#DIV/0!</v>
      </c>
      <c r="M142" s="34" t="s">
        <v>70</v>
      </c>
    </row>
    <row r="143" spans="2:13" ht="13.5" thickBot="1" x14ac:dyDescent="0.35">
      <c r="B143" s="32" t="s">
        <v>71</v>
      </c>
      <c r="C143" s="33" t="s">
        <v>32</v>
      </c>
      <c r="D143" s="40">
        <f t="shared" ref="D143:H143" si="68">IF(ISERROR(D142/D141),"",IF(ISBLANK(D142),"",D142/D141))</f>
        <v>0.69696969696969679</v>
      </c>
      <c r="E143" s="40" t="str">
        <f t="shared" si="68"/>
        <v/>
      </c>
      <c r="F143" s="40" t="str">
        <f t="shared" si="68"/>
        <v/>
      </c>
      <c r="G143" s="40" t="str">
        <f t="shared" si="68"/>
        <v/>
      </c>
      <c r="H143" s="40" t="str">
        <f t="shared" si="68"/>
        <v/>
      </c>
      <c r="I143" s="40" t="str">
        <f>IF(ISERROR(I142/I141),"",IF(ISBLANK(I142),"",I142/I141))</f>
        <v/>
      </c>
      <c r="J143" s="40" t="str">
        <f>IF(ISERROR(J142/J141),"",IF(ISBLANK(J142),"",J142/J141))</f>
        <v/>
      </c>
      <c r="K143" s="40" t="str">
        <f>IF(ISERROR(K142/K141),"",IF(ISBLANK(K142),"",K142/K141))</f>
        <v/>
      </c>
      <c r="L143" s="59" t="e">
        <f>SUM(E143:K143)/(COUNTA(E143:K143)-COUNTBLANK(E143:K143))</f>
        <v>#DIV/0!</v>
      </c>
      <c r="M143" s="35" t="s">
        <v>71</v>
      </c>
    </row>
    <row r="145" spans="2:13" ht="13" thickBot="1" x14ac:dyDescent="0.3"/>
    <row r="146" spans="2:13" ht="13" x14ac:dyDescent="0.3">
      <c r="B146" s="22" t="s">
        <v>8</v>
      </c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4"/>
    </row>
    <row r="147" spans="2:13" ht="13" x14ac:dyDescent="0.3">
      <c r="B147" s="25"/>
      <c r="C147" s="1"/>
      <c r="D147" s="4" t="s">
        <v>6</v>
      </c>
      <c r="E147" s="66" t="s">
        <v>15</v>
      </c>
      <c r="F147" s="66" t="s">
        <v>16</v>
      </c>
      <c r="G147" s="66" t="s">
        <v>17</v>
      </c>
      <c r="H147" s="66" t="s">
        <v>18</v>
      </c>
      <c r="I147" s="66" t="s">
        <v>19</v>
      </c>
      <c r="J147" s="66" t="s">
        <v>20</v>
      </c>
      <c r="K147" s="66" t="s">
        <v>21</v>
      </c>
      <c r="L147" s="1"/>
      <c r="M147" s="26"/>
    </row>
    <row r="148" spans="2:13" ht="13" x14ac:dyDescent="0.3">
      <c r="B148" s="27" t="s">
        <v>5</v>
      </c>
      <c r="C148" s="1"/>
      <c r="D148" s="69">
        <v>40544</v>
      </c>
      <c r="E148" s="68"/>
      <c r="F148" s="68"/>
      <c r="G148" s="68"/>
      <c r="H148" s="68"/>
      <c r="I148" s="68"/>
      <c r="J148" s="68"/>
      <c r="K148" s="68"/>
      <c r="L148" s="18" t="s">
        <v>72</v>
      </c>
      <c r="M148" s="26"/>
    </row>
    <row r="149" spans="2:13" ht="13" x14ac:dyDescent="0.3">
      <c r="B149" s="27" t="s">
        <v>64</v>
      </c>
      <c r="C149" s="1" t="s">
        <v>0</v>
      </c>
      <c r="D149" s="3">
        <v>0.97916666666666663</v>
      </c>
      <c r="E149" s="55"/>
      <c r="F149" s="55"/>
      <c r="G149" s="55"/>
      <c r="H149" s="55"/>
      <c r="I149" s="55"/>
      <c r="J149" s="55"/>
      <c r="K149" s="55"/>
      <c r="L149" s="56" t="e">
        <f>TEXT(IF(L156&lt;0, 24+L156,L156)/24,"h:mm")</f>
        <v>#DIV/0!</v>
      </c>
      <c r="M149" s="34" t="s">
        <v>44</v>
      </c>
    </row>
    <row r="150" spans="2:13" ht="13" x14ac:dyDescent="0.3">
      <c r="B150" s="27" t="s">
        <v>63</v>
      </c>
      <c r="C150" s="1" t="s">
        <v>1</v>
      </c>
      <c r="D150" s="3">
        <v>0.98958333333333337</v>
      </c>
      <c r="E150" s="55"/>
      <c r="F150" s="55"/>
      <c r="G150" s="55"/>
      <c r="H150" s="55"/>
      <c r="I150" s="55"/>
      <c r="J150" s="55"/>
      <c r="K150" s="55"/>
      <c r="L150" s="56" t="e">
        <f>TEXT(IF(L157&lt;0, 24+L157,L157)/24,"h:mm")</f>
        <v>#DIV/0!</v>
      </c>
      <c r="M150" s="34" t="s">
        <v>45</v>
      </c>
    </row>
    <row r="151" spans="2:13" ht="26" x14ac:dyDescent="0.3">
      <c r="B151" s="27" t="s">
        <v>62</v>
      </c>
      <c r="C151" s="1" t="s">
        <v>14</v>
      </c>
      <c r="D151" s="4">
        <v>30</v>
      </c>
      <c r="E151" s="60"/>
      <c r="F151" s="60"/>
      <c r="G151" s="60"/>
      <c r="H151" s="60"/>
      <c r="I151" s="60"/>
      <c r="J151" s="60"/>
      <c r="K151" s="60"/>
      <c r="L151" s="56" t="e">
        <f>AVERAGE(E151:K151)</f>
        <v>#DIV/0!</v>
      </c>
      <c r="M151" s="34" t="s">
        <v>73</v>
      </c>
    </row>
    <row r="152" spans="2:13" ht="26" x14ac:dyDescent="0.3">
      <c r="B152" s="27" t="s">
        <v>65</v>
      </c>
      <c r="C152" s="1" t="s">
        <v>2</v>
      </c>
      <c r="D152" s="4">
        <v>60</v>
      </c>
      <c r="E152" s="60"/>
      <c r="F152" s="60"/>
      <c r="G152" s="60"/>
      <c r="H152" s="60"/>
      <c r="I152" s="60"/>
      <c r="J152" s="60"/>
      <c r="K152" s="60"/>
      <c r="L152" s="56" t="e">
        <f>SUM(E152:K152)/COUNTA(E152:K152)</f>
        <v>#DIV/0!</v>
      </c>
      <c r="M152" s="34" t="s">
        <v>74</v>
      </c>
    </row>
    <row r="153" spans="2:13" ht="13" x14ac:dyDescent="0.3">
      <c r="B153" s="27" t="s">
        <v>66</v>
      </c>
      <c r="C153" s="1" t="s">
        <v>46</v>
      </c>
      <c r="D153" s="3">
        <v>0.29166666666666669</v>
      </c>
      <c r="E153" s="62"/>
      <c r="F153" s="62"/>
      <c r="G153" s="55"/>
      <c r="H153" s="55"/>
      <c r="I153" s="55"/>
      <c r="J153" s="55"/>
      <c r="K153" s="55"/>
      <c r="L153" s="57" t="e">
        <f>TEXT(L158/24,"h:mm")</f>
        <v>#DIV/0!</v>
      </c>
      <c r="M153" s="34" t="s">
        <v>61</v>
      </c>
    </row>
    <row r="154" spans="2:13" ht="26" x14ac:dyDescent="0.3">
      <c r="B154" s="27" t="s">
        <v>67</v>
      </c>
      <c r="C154" s="1" t="s">
        <v>47</v>
      </c>
      <c r="D154" s="5">
        <v>30</v>
      </c>
      <c r="E154" s="60"/>
      <c r="F154" s="60"/>
      <c r="G154" s="60"/>
      <c r="H154" s="60"/>
      <c r="I154" s="60"/>
      <c r="J154" s="60"/>
      <c r="K154" s="60"/>
      <c r="L154" s="56" t="e">
        <f>SUM(E154:K154)/COUNTA(E154:K154)</f>
        <v>#DIV/0!</v>
      </c>
      <c r="M154" s="34" t="s">
        <v>76</v>
      </c>
    </row>
    <row r="155" spans="2:13" ht="13" x14ac:dyDescent="0.3">
      <c r="B155" s="27" t="s">
        <v>68</v>
      </c>
      <c r="C155" s="1" t="s">
        <v>48</v>
      </c>
      <c r="D155" s="3">
        <v>0.33333333333333331</v>
      </c>
      <c r="E155" s="55"/>
      <c r="F155" s="55"/>
      <c r="G155" s="55"/>
      <c r="H155" s="55"/>
      <c r="I155" s="55"/>
      <c r="J155" s="55"/>
      <c r="K155" s="55"/>
      <c r="L155" s="57" t="e">
        <f>TEXT(L159/24,"h:mm")</f>
        <v>#DIV/0!</v>
      </c>
      <c r="M155" s="34" t="s">
        <v>75</v>
      </c>
    </row>
    <row r="156" spans="2:13" x14ac:dyDescent="0.25">
      <c r="B156" s="28"/>
      <c r="C156" s="19" t="s">
        <v>28</v>
      </c>
      <c r="D156" s="20">
        <f>IF(ISBLANK(D149),"",IF(HOUR(D149)&gt;12,HOUR(D149)+(MINUTE(D149)/60)-24,HOUR(D149)+(MINUTE(D149)/60)))</f>
        <v>-0.5</v>
      </c>
      <c r="E156" s="20"/>
      <c r="F156" s="20"/>
      <c r="G156" s="20" t="str">
        <f t="shared" ref="G156:J156" si="69">IF(ISBLANK(G149),"",IF(HOUR(G149)&gt;12,HOUR(G149)+(MINUTE(G149)/60)-24,HOUR(G149)+(MINUTE(G149)/60)))</f>
        <v/>
      </c>
      <c r="H156" s="20" t="str">
        <f t="shared" si="69"/>
        <v/>
      </c>
      <c r="I156" s="20" t="str">
        <f t="shared" si="69"/>
        <v/>
      </c>
      <c r="J156" s="20" t="str">
        <f t="shared" si="69"/>
        <v/>
      </c>
      <c r="K156" s="20"/>
      <c r="L156" s="41" t="e">
        <f>AVERAGE(E156:K156)</f>
        <v>#DIV/0!</v>
      </c>
      <c r="M156" s="29"/>
    </row>
    <row r="157" spans="2:13" x14ac:dyDescent="0.25">
      <c r="B157" s="28"/>
      <c r="C157" s="19" t="s">
        <v>29</v>
      </c>
      <c r="D157" s="20">
        <f>IF(ISBLANK(D150),"",IF(HOUR(D150)&gt;12,HOUR(D150)+(MINUTE(D150)/60)-24,HOUR(D150)+(MINUTE(D150)/60)))</f>
        <v>-0.25</v>
      </c>
      <c r="E157" s="20" t="str">
        <f>IF(ISBLANK(E150),"",IF(HOUR(E150)&gt;12,HOUR(E150)+(MINUTE(E150)/60)-24,HOUR(E150)+(MINUTE(E150)/60)))</f>
        <v/>
      </c>
      <c r="F157" s="20" t="str">
        <f t="shared" ref="F157:K157" si="70">IF(ISBLANK(F150),"",IF(HOUR(F150)&gt;12,HOUR(F150)+(MINUTE(F150)/60)-24,HOUR(F150)+(MINUTE(F150)/60)))</f>
        <v/>
      </c>
      <c r="G157" s="20" t="str">
        <f t="shared" si="70"/>
        <v/>
      </c>
      <c r="H157" s="20" t="str">
        <f t="shared" si="70"/>
        <v/>
      </c>
      <c r="I157" s="20" t="str">
        <f t="shared" si="70"/>
        <v/>
      </c>
      <c r="J157" s="20" t="str">
        <f t="shared" si="70"/>
        <v/>
      </c>
      <c r="K157" s="20" t="str">
        <f t="shared" si="70"/>
        <v/>
      </c>
      <c r="L157" s="41" t="e">
        <f>AVERAGE(E157:K157)</f>
        <v>#DIV/0!</v>
      </c>
      <c r="M157" s="29"/>
    </row>
    <row r="158" spans="2:13" x14ac:dyDescent="0.25">
      <c r="B158" s="28"/>
      <c r="C158" s="19" t="s">
        <v>30</v>
      </c>
      <c r="D158" s="20">
        <f t="shared" ref="D158:K158" si="71">IF(ISBLANK(D153),"",HOUR(D153)+(MINUTE(D153)/60))</f>
        <v>7</v>
      </c>
      <c r="E158" s="20" t="str">
        <f t="shared" si="71"/>
        <v/>
      </c>
      <c r="F158" s="20" t="str">
        <f t="shared" si="71"/>
        <v/>
      </c>
      <c r="G158" s="20" t="str">
        <f t="shared" si="71"/>
        <v/>
      </c>
      <c r="H158" s="20" t="str">
        <f t="shared" si="71"/>
        <v/>
      </c>
      <c r="I158" s="20" t="str">
        <f t="shared" si="71"/>
        <v/>
      </c>
      <c r="J158" s="20" t="str">
        <f t="shared" si="71"/>
        <v/>
      </c>
      <c r="K158" s="20" t="str">
        <f t="shared" si="71"/>
        <v/>
      </c>
      <c r="L158" s="41" t="e">
        <f>AVERAGE(E158:K158)</f>
        <v>#DIV/0!</v>
      </c>
      <c r="M158" s="29"/>
    </row>
    <row r="159" spans="2:13" x14ac:dyDescent="0.25">
      <c r="B159" s="28"/>
      <c r="C159" s="19" t="s">
        <v>31</v>
      </c>
      <c r="D159" s="20">
        <f t="shared" ref="D159:K159" si="72">IF(ISBLANK(D155),"",HOUR(D155)+(MINUTE(D155)/60))</f>
        <v>8</v>
      </c>
      <c r="E159" s="20" t="str">
        <f t="shared" si="72"/>
        <v/>
      </c>
      <c r="F159" s="20" t="str">
        <f t="shared" si="72"/>
        <v/>
      </c>
      <c r="G159" s="20" t="str">
        <f t="shared" si="72"/>
        <v/>
      </c>
      <c r="H159" s="20" t="str">
        <f t="shared" si="72"/>
        <v/>
      </c>
      <c r="I159" s="20" t="str">
        <f t="shared" si="72"/>
        <v/>
      </c>
      <c r="J159" s="20" t="str">
        <f t="shared" si="72"/>
        <v/>
      </c>
      <c r="K159" s="20" t="str">
        <f t="shared" si="72"/>
        <v/>
      </c>
      <c r="L159" s="41" t="e">
        <f>AVERAGE(E159:K159)</f>
        <v>#DIV/0!</v>
      </c>
      <c r="M159" s="29"/>
    </row>
    <row r="160" spans="2:13" x14ac:dyDescent="0.25">
      <c r="B160" s="30"/>
      <c r="C160" s="1"/>
      <c r="D160" s="1"/>
      <c r="E160" s="2"/>
      <c r="F160" s="2"/>
      <c r="G160" s="2"/>
      <c r="H160" s="2"/>
      <c r="I160" s="2"/>
      <c r="J160" s="2"/>
      <c r="K160" s="2"/>
      <c r="L160" s="58"/>
      <c r="M160" s="26"/>
    </row>
    <row r="161" spans="2:13" ht="13" x14ac:dyDescent="0.3">
      <c r="B161" s="31" t="s">
        <v>69</v>
      </c>
      <c r="C161" s="13" t="s">
        <v>3</v>
      </c>
      <c r="D161" s="39">
        <f t="shared" ref="D161:H161" si="73">IF(ISBLANK(D150),"", IF(ISBLANK(D155),"",24*IF(D150&gt;D155,D155+1-D150,D155-D150)))</f>
        <v>8.2499999999999964</v>
      </c>
      <c r="E161" s="39" t="str">
        <f t="shared" si="73"/>
        <v/>
      </c>
      <c r="F161" s="39" t="str">
        <f t="shared" si="73"/>
        <v/>
      </c>
      <c r="G161" s="39" t="str">
        <f t="shared" si="73"/>
        <v/>
      </c>
      <c r="H161" s="39" t="str">
        <f t="shared" si="73"/>
        <v/>
      </c>
      <c r="I161" s="39" t="str">
        <f>IF(ISBLANK(I150),"", IF(ISBLANK(I155),"",24*IF(I150&gt;I155,I155+1-I150,I155-I150)))</f>
        <v/>
      </c>
      <c r="J161" s="39" t="str">
        <f t="shared" ref="J161:K161" si="74">IF(ISBLANK(J150),"", IF(ISBLANK(J155),"",24*IF(J150&gt;J155,J155+1-J150,J155-J150)))</f>
        <v/>
      </c>
      <c r="K161" s="39" t="str">
        <f t="shared" si="74"/>
        <v/>
      </c>
      <c r="L161" s="56" t="e">
        <f>SUM(E161:K161)/(COUNTA(E161:K161)-COUNTBLANK(E161:K161))</f>
        <v>#DIV/0!</v>
      </c>
      <c r="M161" s="34" t="s">
        <v>69</v>
      </c>
    </row>
    <row r="162" spans="2:13" ht="13" x14ac:dyDescent="0.3">
      <c r="B162" s="31" t="s">
        <v>70</v>
      </c>
      <c r="C162" s="13" t="s">
        <v>4</v>
      </c>
      <c r="D162" s="39">
        <f t="shared" ref="D162" si="75">IF(ISBLANK(D161),"",(IF(ISBLANK(D151),"",IF(ISBLANK(D152),"",D161-((D151+D152)/60)-(D159-D158)))))</f>
        <v>5.7499999999999964</v>
      </c>
      <c r="E162" s="39" t="str">
        <f t="shared" ref="E162" si="76">IF(ISBLANK(E161),"",(IF(ISBLANK(E151),"",IF(ISBLANK(E152),"",E161-((E151+E152)/60)-(E159-E158)))))</f>
        <v/>
      </c>
      <c r="F162" s="39" t="str">
        <f t="shared" ref="F162" si="77">IF(ISBLANK(F161),"",(IF(ISBLANK(F151),"",IF(ISBLANK(F152),"",F161-((F151+F152)/60)-(F159-F158)))))</f>
        <v/>
      </c>
      <c r="G162" s="39" t="str">
        <f t="shared" ref="G162" si="78">IF(ISBLANK(G161),"",(IF(ISBLANK(G151),"",IF(ISBLANK(G152),"",G161-((G151+G152)/60)-(G159-G158)))))</f>
        <v/>
      </c>
      <c r="H162" s="39" t="str">
        <f t="shared" ref="H162" si="79">IF(ISBLANK(H161),"",(IF(ISBLANK(H151),"",IF(ISBLANK(H152),"",H161-((H151+H152)/60)-(H159-H158)))))</f>
        <v/>
      </c>
      <c r="I162" s="39" t="str">
        <f t="shared" ref="I162" si="80">IF(ISBLANK(I161),"",(IF(ISBLANK(I151),"",IF(ISBLANK(I152),"",I161-((I151+I152)/60)-(I159-I158)))))</f>
        <v/>
      </c>
      <c r="J162" s="39" t="str">
        <f t="shared" ref="J162" si="81">IF(ISBLANK(J161),"",(IF(ISBLANK(J151),"",IF(ISBLANK(J152),"",J161-((J151+J152)/60)-(J159-J158)))))</f>
        <v/>
      </c>
      <c r="K162" s="39" t="str">
        <f t="shared" ref="K162" si="82">IF(ISBLANK(K161),"",(IF(ISBLANK(K151),"",IF(ISBLANK(K152),"",K161-((K151+K152)/60)-(K159-K158)))))</f>
        <v/>
      </c>
      <c r="L162" s="56" t="e">
        <f>SUM(E162:K162)/(COUNTA(E162:K162)-COUNTBLANK(E162:K162))</f>
        <v>#DIV/0!</v>
      </c>
      <c r="M162" s="34" t="s">
        <v>70</v>
      </c>
    </row>
    <row r="163" spans="2:13" ht="13.5" thickBot="1" x14ac:dyDescent="0.35">
      <c r="B163" s="32" t="s">
        <v>71</v>
      </c>
      <c r="C163" s="33" t="s">
        <v>32</v>
      </c>
      <c r="D163" s="40">
        <f t="shared" ref="D163:H163" si="83">IF(ISERROR(D162/D161),"",IF(ISBLANK(D162),"",D162/D161))</f>
        <v>0.69696969696969679</v>
      </c>
      <c r="E163" s="40" t="str">
        <f t="shared" si="83"/>
        <v/>
      </c>
      <c r="F163" s="40" t="str">
        <f t="shared" si="83"/>
        <v/>
      </c>
      <c r="G163" s="40" t="str">
        <f t="shared" si="83"/>
        <v/>
      </c>
      <c r="H163" s="40" t="str">
        <f t="shared" si="83"/>
        <v/>
      </c>
      <c r="I163" s="40" t="str">
        <f>IF(ISERROR(I162/I161),"",IF(ISBLANK(I162),"",I162/I161))</f>
        <v/>
      </c>
      <c r="J163" s="40" t="str">
        <f>IF(ISERROR(J162/J161),"",IF(ISBLANK(J162),"",J162/J161))</f>
        <v/>
      </c>
      <c r="K163" s="40" t="str">
        <f>IF(ISERROR(K162/K161),"",IF(ISBLANK(K162),"",K162/K161))</f>
        <v/>
      </c>
      <c r="L163" s="59" t="e">
        <f>SUM(E163:K163)/(COUNTA(E163:K163)-COUNTBLANK(E163:K163))</f>
        <v>#DIV/0!</v>
      </c>
      <c r="M163" s="35" t="s">
        <v>71</v>
      </c>
    </row>
    <row r="165" spans="2:13" ht="13" thickBot="1" x14ac:dyDescent="0.3"/>
    <row r="166" spans="2:13" ht="13" x14ac:dyDescent="0.3">
      <c r="B166" s="22" t="s">
        <v>86</v>
      </c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4"/>
    </row>
    <row r="167" spans="2:13" ht="13" x14ac:dyDescent="0.3">
      <c r="B167" s="25"/>
      <c r="C167" s="1"/>
      <c r="D167" s="4" t="s">
        <v>6</v>
      </c>
      <c r="E167" s="66" t="s">
        <v>15</v>
      </c>
      <c r="F167" s="66" t="s">
        <v>16</v>
      </c>
      <c r="G167" s="66" t="s">
        <v>17</v>
      </c>
      <c r="H167" s="66" t="s">
        <v>18</v>
      </c>
      <c r="I167" s="66" t="s">
        <v>19</v>
      </c>
      <c r="J167" s="66" t="s">
        <v>20</v>
      </c>
      <c r="K167" s="66" t="s">
        <v>21</v>
      </c>
      <c r="L167" s="18" t="s">
        <v>72</v>
      </c>
      <c r="M167" s="26"/>
    </row>
    <row r="168" spans="2:13" ht="13" x14ac:dyDescent="0.3">
      <c r="B168" s="27" t="s">
        <v>5</v>
      </c>
      <c r="C168" s="1"/>
      <c r="D168" s="69">
        <v>40544</v>
      </c>
      <c r="E168" s="68"/>
      <c r="F168" s="68"/>
      <c r="G168" s="68"/>
      <c r="H168" s="68"/>
      <c r="I168" s="68"/>
      <c r="J168" s="68"/>
      <c r="K168" s="68"/>
      <c r="M168" s="26"/>
    </row>
    <row r="169" spans="2:13" ht="13" x14ac:dyDescent="0.3">
      <c r="B169" s="27" t="s">
        <v>64</v>
      </c>
      <c r="C169" s="1" t="s">
        <v>0</v>
      </c>
      <c r="D169" s="3">
        <v>0.97916666666666663</v>
      </c>
      <c r="E169" s="55"/>
      <c r="F169" s="55"/>
      <c r="G169" s="55"/>
      <c r="H169" s="55"/>
      <c r="I169" s="55"/>
      <c r="J169" s="55"/>
      <c r="K169" s="55"/>
      <c r="L169" s="56" t="e">
        <f>TEXT(IF(L176&lt;0, 24+L176,L176)/24,"h:mm")</f>
        <v>#DIV/0!</v>
      </c>
      <c r="M169" s="34" t="s">
        <v>44</v>
      </c>
    </row>
    <row r="170" spans="2:13" ht="13" x14ac:dyDescent="0.3">
      <c r="B170" s="27" t="s">
        <v>63</v>
      </c>
      <c r="C170" s="1" t="s">
        <v>1</v>
      </c>
      <c r="D170" s="3">
        <v>0.98958333333333337</v>
      </c>
      <c r="E170" s="55"/>
      <c r="F170" s="55"/>
      <c r="G170" s="55"/>
      <c r="H170" s="55"/>
      <c r="I170" s="55"/>
      <c r="J170" s="55"/>
      <c r="K170" s="55"/>
      <c r="L170" s="56" t="e">
        <f>TEXT(IF(L177&lt;0, 24+L177,L177)/24,"h:mm")</f>
        <v>#DIV/0!</v>
      </c>
      <c r="M170" s="34" t="s">
        <v>45</v>
      </c>
    </row>
    <row r="171" spans="2:13" ht="26" x14ac:dyDescent="0.3">
      <c r="B171" s="27" t="s">
        <v>62</v>
      </c>
      <c r="C171" s="1" t="s">
        <v>14</v>
      </c>
      <c r="D171" s="4">
        <v>30</v>
      </c>
      <c r="E171" s="60"/>
      <c r="F171" s="60"/>
      <c r="G171" s="60"/>
      <c r="H171" s="60"/>
      <c r="I171" s="60"/>
      <c r="J171" s="60"/>
      <c r="K171" s="60"/>
      <c r="L171" s="56" t="e">
        <f>AVERAGE(E171:K171)</f>
        <v>#DIV/0!</v>
      </c>
      <c r="M171" s="34" t="s">
        <v>73</v>
      </c>
    </row>
    <row r="172" spans="2:13" ht="26" x14ac:dyDescent="0.3">
      <c r="B172" s="27" t="s">
        <v>65</v>
      </c>
      <c r="C172" s="1" t="s">
        <v>2</v>
      </c>
      <c r="D172" s="4">
        <v>60</v>
      </c>
      <c r="E172" s="60"/>
      <c r="F172" s="60"/>
      <c r="G172" s="60"/>
      <c r="H172" s="60"/>
      <c r="I172" s="60"/>
      <c r="J172" s="60"/>
      <c r="K172" s="60"/>
      <c r="L172" s="56" t="e">
        <f>SUM(E172:K172)/COUNTA(E172:K172)</f>
        <v>#DIV/0!</v>
      </c>
      <c r="M172" s="34" t="s">
        <v>74</v>
      </c>
    </row>
    <row r="173" spans="2:13" ht="13" x14ac:dyDescent="0.3">
      <c r="B173" s="27" t="s">
        <v>66</v>
      </c>
      <c r="C173" s="1" t="s">
        <v>46</v>
      </c>
      <c r="D173" s="3">
        <v>0.29166666666666669</v>
      </c>
      <c r="E173" s="62"/>
      <c r="F173" s="62"/>
      <c r="G173" s="55"/>
      <c r="H173" s="55"/>
      <c r="I173" s="55"/>
      <c r="J173" s="55"/>
      <c r="K173" s="55"/>
      <c r="L173" s="57" t="e">
        <f>TEXT(L178/24,"h:mm")</f>
        <v>#DIV/0!</v>
      </c>
      <c r="M173" s="34" t="s">
        <v>61</v>
      </c>
    </row>
    <row r="174" spans="2:13" ht="26" x14ac:dyDescent="0.3">
      <c r="B174" s="27" t="s">
        <v>67</v>
      </c>
      <c r="C174" s="1" t="s">
        <v>47</v>
      </c>
      <c r="D174" s="5">
        <v>30</v>
      </c>
      <c r="E174" s="60"/>
      <c r="F174" s="60"/>
      <c r="G174" s="60"/>
      <c r="H174" s="60"/>
      <c r="I174" s="60"/>
      <c r="J174" s="60"/>
      <c r="K174" s="60"/>
      <c r="L174" s="56" t="e">
        <f>SUM(E174:K174)/COUNTA(E174:K174)</f>
        <v>#DIV/0!</v>
      </c>
      <c r="M174" s="34" t="s">
        <v>76</v>
      </c>
    </row>
    <row r="175" spans="2:13" ht="13" x14ac:dyDescent="0.3">
      <c r="B175" s="27" t="s">
        <v>68</v>
      </c>
      <c r="C175" s="1" t="s">
        <v>48</v>
      </c>
      <c r="D175" s="3">
        <v>0.33333333333333331</v>
      </c>
      <c r="E175" s="55"/>
      <c r="F175" s="55"/>
      <c r="G175" s="55"/>
      <c r="H175" s="55"/>
      <c r="I175" s="55"/>
      <c r="J175" s="55"/>
      <c r="K175" s="55"/>
      <c r="L175" s="57" t="e">
        <f>TEXT(L179/24,"h:mm")</f>
        <v>#DIV/0!</v>
      </c>
      <c r="M175" s="34" t="s">
        <v>75</v>
      </c>
    </row>
    <row r="176" spans="2:13" x14ac:dyDescent="0.25">
      <c r="B176" s="28"/>
      <c r="C176" s="19" t="s">
        <v>28</v>
      </c>
      <c r="D176" s="20">
        <f>IF(ISBLANK(D169),"",IF(HOUR(D169)&gt;12,HOUR(D169)+(MINUTE(D169)/60)-24,HOUR(D169)+(MINUTE(D169)/60)))</f>
        <v>-0.5</v>
      </c>
      <c r="E176" s="20"/>
      <c r="F176" s="20"/>
      <c r="G176" s="20" t="str">
        <f t="shared" ref="G176" si="84">IF(ISBLANK(G169),"",IF(HOUR(G169)&gt;12,HOUR(G169)+(MINUTE(G169)/60)-24,HOUR(G169)+(MINUTE(G169)/60)))</f>
        <v/>
      </c>
      <c r="H176" s="20" t="str">
        <f t="shared" ref="H176" si="85">IF(ISBLANK(H169),"",IF(HOUR(H169)&gt;12,HOUR(H169)+(MINUTE(H169)/60)-24,HOUR(H169)+(MINUTE(H169)/60)))</f>
        <v/>
      </c>
      <c r="I176" s="20"/>
      <c r="J176" s="20"/>
      <c r="K176" s="20"/>
      <c r="L176" s="41" t="e">
        <f>AVERAGE(E176:K176)</f>
        <v>#DIV/0!</v>
      </c>
      <c r="M176" s="29"/>
    </row>
    <row r="177" spans="2:13" x14ac:dyDescent="0.25">
      <c r="B177" s="28"/>
      <c r="C177" s="19" t="s">
        <v>29</v>
      </c>
      <c r="D177" s="20">
        <f>IF(ISBLANK(D170),"",IF(HOUR(D170)&gt;12,HOUR(D170)+(MINUTE(D170)/60)-24,HOUR(D170)+(MINUTE(D170)/60)))</f>
        <v>-0.25</v>
      </c>
      <c r="E177" s="20" t="str">
        <f>IF(ISBLANK(E170),"",IF(HOUR(E170)&gt;12,HOUR(E170)+(MINUTE(E170)/60)-24,HOUR(E170)+(MINUTE(E170)/60)))</f>
        <v/>
      </c>
      <c r="F177" s="20" t="str">
        <f t="shared" ref="F177:G177" si="86">IF(ISBLANK(F170),"",IF(HOUR(F170)&gt;12,HOUR(F170)+(MINUTE(F170)/60)-24,HOUR(F170)+(MINUTE(F170)/60)))</f>
        <v/>
      </c>
      <c r="G177" s="20" t="str">
        <f t="shared" si="86"/>
        <v/>
      </c>
      <c r="H177" s="20" t="str">
        <f t="shared" ref="H177:K177" si="87">IF(ISBLANK(H170),"",IF(HOUR(H170)&gt;12,HOUR(H170)+(MINUTE(H170)/60)-24,HOUR(H170)+(MINUTE(H170)/60)))</f>
        <v/>
      </c>
      <c r="I177" s="20" t="str">
        <f t="shared" si="87"/>
        <v/>
      </c>
      <c r="J177" s="20" t="str">
        <f t="shared" si="87"/>
        <v/>
      </c>
      <c r="K177" s="20" t="str">
        <f t="shared" si="87"/>
        <v/>
      </c>
      <c r="L177" s="41" t="e">
        <f>AVERAGE(E177:K177)</f>
        <v>#DIV/0!</v>
      </c>
      <c r="M177" s="29"/>
    </row>
    <row r="178" spans="2:13" x14ac:dyDescent="0.25">
      <c r="B178" s="28"/>
      <c r="C178" s="19" t="s">
        <v>30</v>
      </c>
      <c r="D178" s="20">
        <f t="shared" ref="D178:K178" si="88">IF(ISBLANK(D173),"",HOUR(D173)+(MINUTE(D173)/60))</f>
        <v>7</v>
      </c>
      <c r="E178" s="20" t="str">
        <f t="shared" si="88"/>
        <v/>
      </c>
      <c r="F178" s="20" t="str">
        <f t="shared" si="88"/>
        <v/>
      </c>
      <c r="G178" s="20" t="str">
        <f t="shared" si="88"/>
        <v/>
      </c>
      <c r="H178" s="20" t="str">
        <f t="shared" si="88"/>
        <v/>
      </c>
      <c r="I178" s="20" t="str">
        <f t="shared" si="88"/>
        <v/>
      </c>
      <c r="J178" s="20" t="str">
        <f t="shared" si="88"/>
        <v/>
      </c>
      <c r="K178" s="20" t="str">
        <f t="shared" si="88"/>
        <v/>
      </c>
      <c r="L178" s="41" t="e">
        <f>AVERAGE(E178:K178)</f>
        <v>#DIV/0!</v>
      </c>
      <c r="M178" s="29"/>
    </row>
    <row r="179" spans="2:13" x14ac:dyDescent="0.25">
      <c r="B179" s="28"/>
      <c r="C179" s="19" t="s">
        <v>31</v>
      </c>
      <c r="D179" s="20">
        <f t="shared" ref="D179:K179" si="89">IF(ISBLANK(D175),"",HOUR(D175)+(MINUTE(D175)/60))</f>
        <v>8</v>
      </c>
      <c r="E179" s="20" t="str">
        <f t="shared" si="89"/>
        <v/>
      </c>
      <c r="F179" s="20" t="str">
        <f t="shared" si="89"/>
        <v/>
      </c>
      <c r="G179" s="20" t="str">
        <f t="shared" si="89"/>
        <v/>
      </c>
      <c r="H179" s="20" t="str">
        <f t="shared" si="89"/>
        <v/>
      </c>
      <c r="I179" s="20" t="str">
        <f t="shared" si="89"/>
        <v/>
      </c>
      <c r="J179" s="20" t="str">
        <f t="shared" si="89"/>
        <v/>
      </c>
      <c r="K179" s="20" t="str">
        <f t="shared" si="89"/>
        <v/>
      </c>
      <c r="L179" s="41" t="e">
        <f>AVERAGE(E179:K179)</f>
        <v>#DIV/0!</v>
      </c>
      <c r="M179" s="29"/>
    </row>
    <row r="180" spans="2:13" x14ac:dyDescent="0.25">
      <c r="B180" s="30"/>
      <c r="C180" s="1"/>
      <c r="D180" s="1"/>
      <c r="E180" s="2"/>
      <c r="F180" s="2"/>
      <c r="G180" s="2"/>
      <c r="H180" s="2"/>
      <c r="I180" s="2"/>
      <c r="J180" s="2"/>
      <c r="K180" s="2"/>
      <c r="L180" s="58"/>
      <c r="M180" s="26"/>
    </row>
    <row r="181" spans="2:13" ht="13" x14ac:dyDescent="0.3">
      <c r="B181" s="31" t="s">
        <v>69</v>
      </c>
      <c r="C181" s="13" t="s">
        <v>3</v>
      </c>
      <c r="D181" s="39">
        <f t="shared" ref="D181:H181" si="90">IF(ISBLANK(D170),"", IF(ISBLANK(D175),"",24*IF(D170&gt;D175,D175+1-D170,D175-D170)))</f>
        <v>8.2499999999999964</v>
      </c>
      <c r="E181" s="39" t="str">
        <f t="shared" si="90"/>
        <v/>
      </c>
      <c r="F181" s="39" t="str">
        <f t="shared" si="90"/>
        <v/>
      </c>
      <c r="G181" s="39" t="str">
        <f t="shared" si="90"/>
        <v/>
      </c>
      <c r="H181" s="39" t="str">
        <f t="shared" si="90"/>
        <v/>
      </c>
      <c r="I181" s="39" t="str">
        <f>IF(ISBLANK(I170),"", IF(ISBLANK(I175),"",24*IF(I170&gt;I175,I175+1-I170,I175-I170)))</f>
        <v/>
      </c>
      <c r="J181" s="39" t="str">
        <f t="shared" ref="J181:K181" si="91">IF(ISBLANK(J170),"", IF(ISBLANK(J175),"",24*IF(J170&gt;J175,J175+1-J170,J175-J170)))</f>
        <v/>
      </c>
      <c r="K181" s="39" t="str">
        <f t="shared" si="91"/>
        <v/>
      </c>
      <c r="L181" s="56" t="e">
        <f>SUM(E181:K181)/(COUNTA(E181:K181)-COUNTBLANK(E181:K181))</f>
        <v>#DIV/0!</v>
      </c>
      <c r="M181" s="34" t="s">
        <v>69</v>
      </c>
    </row>
    <row r="182" spans="2:13" ht="13" x14ac:dyDescent="0.3">
      <c r="B182" s="31" t="s">
        <v>70</v>
      </c>
      <c r="C182" s="13" t="s">
        <v>4</v>
      </c>
      <c r="D182" s="39">
        <f t="shared" ref="D182:G182" si="92">IF(ISBLANK(D181),"",(IF(ISBLANK(D171),"",IF(ISBLANK(D172),"",D181-((D171+D172)/60)-(D179-D178)))))</f>
        <v>5.7499999999999964</v>
      </c>
      <c r="E182" s="39" t="str">
        <f t="shared" si="92"/>
        <v/>
      </c>
      <c r="F182" s="39" t="str">
        <f t="shared" si="92"/>
        <v/>
      </c>
      <c r="G182" s="39" t="str">
        <f t="shared" si="92"/>
        <v/>
      </c>
      <c r="H182" s="39" t="str">
        <f t="shared" ref="H182" si="93">IF(ISBLANK(H181),"",(IF(ISBLANK(H171),"",IF(ISBLANK(H172),"",H181-((H171+H172)/60)-(H179-H178)))))</f>
        <v/>
      </c>
      <c r="I182" s="39" t="str">
        <f t="shared" ref="I182:K182" si="94">IF(ISBLANK(I181),"",(IF(ISBLANK(I171),"",IF(ISBLANK(I172),"",I181-((I171+I172)/60)-(I179-I178)))))</f>
        <v/>
      </c>
      <c r="J182" s="39" t="str">
        <f t="shared" si="94"/>
        <v/>
      </c>
      <c r="K182" s="39" t="str">
        <f t="shared" si="94"/>
        <v/>
      </c>
      <c r="L182" s="56" t="e">
        <f>SUM(E182:K182)/(COUNTA(E182:K182)-COUNTBLANK(E182:K182))</f>
        <v>#DIV/0!</v>
      </c>
      <c r="M182" s="34" t="s">
        <v>70</v>
      </c>
    </row>
    <row r="183" spans="2:13" ht="13.5" thickBot="1" x14ac:dyDescent="0.35">
      <c r="B183" s="32" t="s">
        <v>71</v>
      </c>
      <c r="C183" s="33" t="s">
        <v>32</v>
      </c>
      <c r="D183" s="40">
        <f t="shared" ref="D183:H183" si="95">IF(ISERROR(D182/D181),"",IF(ISBLANK(D182),"",D182/D181))</f>
        <v>0.69696969696969679</v>
      </c>
      <c r="E183" s="40" t="str">
        <f t="shared" si="95"/>
        <v/>
      </c>
      <c r="F183" s="40" t="str">
        <f t="shared" si="95"/>
        <v/>
      </c>
      <c r="G183" s="40" t="str">
        <f t="shared" si="95"/>
        <v/>
      </c>
      <c r="H183" s="40" t="str">
        <f t="shared" si="95"/>
        <v/>
      </c>
      <c r="I183" s="40" t="str">
        <f>IF(ISERROR(I182/I181),"",IF(ISBLANK(I182),"",I182/I181))</f>
        <v/>
      </c>
      <c r="J183" s="40" t="str">
        <f>IF(ISERROR(J182/J181),"",IF(ISBLANK(J182),"",J182/J181))</f>
        <v/>
      </c>
      <c r="K183" s="40" t="str">
        <f>IF(ISERROR(K182/K181),"",IF(ISBLANK(K182),"",K182/K181))</f>
        <v/>
      </c>
      <c r="L183" s="59" t="e">
        <f>SUM(E183:K183)/(COUNTA(E183:K183)-COUNTBLANK(E183:K183))</f>
        <v>#DIV/0!</v>
      </c>
      <c r="M183" s="35" t="s">
        <v>71</v>
      </c>
    </row>
    <row r="185" spans="2:13" ht="13" thickBot="1" x14ac:dyDescent="0.3"/>
    <row r="186" spans="2:13" ht="13" x14ac:dyDescent="0.3">
      <c r="B186" s="22" t="s">
        <v>86</v>
      </c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4"/>
    </row>
    <row r="187" spans="2:13" ht="13" x14ac:dyDescent="0.3">
      <c r="B187" s="25"/>
      <c r="C187" s="1"/>
      <c r="D187" s="4" t="s">
        <v>6</v>
      </c>
      <c r="E187" s="66" t="s">
        <v>15</v>
      </c>
      <c r="F187" s="66" t="s">
        <v>16</v>
      </c>
      <c r="G187" s="66" t="s">
        <v>17</v>
      </c>
      <c r="H187" s="66" t="s">
        <v>18</v>
      </c>
      <c r="I187" s="66" t="s">
        <v>19</v>
      </c>
      <c r="J187" s="66" t="s">
        <v>20</v>
      </c>
      <c r="K187" s="66" t="s">
        <v>21</v>
      </c>
      <c r="L187" s="18" t="s">
        <v>72</v>
      </c>
      <c r="M187" s="26"/>
    </row>
    <row r="188" spans="2:13" ht="13" x14ac:dyDescent="0.3">
      <c r="B188" s="27" t="s">
        <v>5</v>
      </c>
      <c r="C188" s="1"/>
      <c r="D188" s="69">
        <v>40544</v>
      </c>
      <c r="E188" s="68"/>
      <c r="F188" s="68"/>
      <c r="G188" s="68"/>
      <c r="H188" s="68"/>
      <c r="I188" s="68"/>
      <c r="J188" s="68"/>
      <c r="K188" s="68"/>
      <c r="M188" s="26"/>
    </row>
    <row r="189" spans="2:13" ht="13" x14ac:dyDescent="0.3">
      <c r="B189" s="27" t="s">
        <v>64</v>
      </c>
      <c r="C189" s="1" t="s">
        <v>0</v>
      </c>
      <c r="D189" s="3">
        <v>0.97916666666666663</v>
      </c>
      <c r="E189" s="55"/>
      <c r="F189" s="55"/>
      <c r="G189" s="55"/>
      <c r="H189" s="55"/>
      <c r="I189" s="55"/>
      <c r="J189" s="55"/>
      <c r="K189" s="55"/>
      <c r="L189" s="56" t="e">
        <f>TEXT(IF(L196&lt;0, 24+L196,L196)/24,"h:mm")</f>
        <v>#DIV/0!</v>
      </c>
      <c r="M189" s="34" t="s">
        <v>44</v>
      </c>
    </row>
    <row r="190" spans="2:13" ht="13" x14ac:dyDescent="0.3">
      <c r="B190" s="27" t="s">
        <v>63</v>
      </c>
      <c r="C190" s="1" t="s">
        <v>1</v>
      </c>
      <c r="D190" s="3">
        <v>0.98958333333333337</v>
      </c>
      <c r="E190" s="55"/>
      <c r="F190" s="55"/>
      <c r="G190" s="55"/>
      <c r="H190" s="55"/>
      <c r="I190" s="55"/>
      <c r="J190" s="55"/>
      <c r="K190" s="55"/>
      <c r="L190" s="56" t="e">
        <f>TEXT(IF(L197&lt;0, 24+L197,L197)/24,"h:mm")</f>
        <v>#DIV/0!</v>
      </c>
      <c r="M190" s="34" t="s">
        <v>45</v>
      </c>
    </row>
    <row r="191" spans="2:13" ht="26" x14ac:dyDescent="0.3">
      <c r="B191" s="27" t="s">
        <v>62</v>
      </c>
      <c r="C191" s="1" t="s">
        <v>14</v>
      </c>
      <c r="D191" s="4">
        <v>30</v>
      </c>
      <c r="E191" s="60"/>
      <c r="F191" s="60"/>
      <c r="G191" s="60"/>
      <c r="H191" s="60"/>
      <c r="I191" s="60"/>
      <c r="J191" s="60"/>
      <c r="K191" s="60"/>
      <c r="L191" s="56" t="e">
        <f>AVERAGE(E191:K191)</f>
        <v>#DIV/0!</v>
      </c>
      <c r="M191" s="34" t="s">
        <v>73</v>
      </c>
    </row>
    <row r="192" spans="2:13" ht="26" x14ac:dyDescent="0.3">
      <c r="B192" s="27" t="s">
        <v>65</v>
      </c>
      <c r="C192" s="1" t="s">
        <v>2</v>
      </c>
      <c r="D192" s="4">
        <v>60</v>
      </c>
      <c r="E192" s="60"/>
      <c r="F192" s="60"/>
      <c r="G192" s="60"/>
      <c r="H192" s="60"/>
      <c r="I192" s="60"/>
      <c r="J192" s="60"/>
      <c r="K192" s="60"/>
      <c r="L192" s="56" t="e">
        <f>SUM(E192:K192)/COUNTA(E192:K192)</f>
        <v>#DIV/0!</v>
      </c>
      <c r="M192" s="34" t="s">
        <v>74</v>
      </c>
    </row>
    <row r="193" spans="2:13" ht="13" x14ac:dyDescent="0.3">
      <c r="B193" s="27" t="s">
        <v>66</v>
      </c>
      <c r="C193" s="1" t="s">
        <v>46</v>
      </c>
      <c r="D193" s="3">
        <v>0.29166666666666669</v>
      </c>
      <c r="E193" s="62"/>
      <c r="F193" s="62"/>
      <c r="G193" s="55"/>
      <c r="H193" s="55"/>
      <c r="I193" s="55"/>
      <c r="J193" s="55"/>
      <c r="K193" s="55"/>
      <c r="L193" s="57" t="e">
        <f>TEXT(L198/24,"h:mm")</f>
        <v>#DIV/0!</v>
      </c>
      <c r="M193" s="34" t="s">
        <v>61</v>
      </c>
    </row>
    <row r="194" spans="2:13" ht="26" x14ac:dyDescent="0.3">
      <c r="B194" s="27" t="s">
        <v>67</v>
      </c>
      <c r="C194" s="1" t="s">
        <v>47</v>
      </c>
      <c r="D194" s="5">
        <v>30</v>
      </c>
      <c r="E194" s="60"/>
      <c r="F194" s="60"/>
      <c r="G194" s="60"/>
      <c r="H194" s="60"/>
      <c r="I194" s="60"/>
      <c r="J194" s="60"/>
      <c r="K194" s="60"/>
      <c r="L194" s="56" t="e">
        <f>SUM(E194:K194)/COUNTA(E194:K194)</f>
        <v>#DIV/0!</v>
      </c>
      <c r="M194" s="34" t="s">
        <v>76</v>
      </c>
    </row>
    <row r="195" spans="2:13" ht="13" x14ac:dyDescent="0.3">
      <c r="B195" s="27" t="s">
        <v>68</v>
      </c>
      <c r="C195" s="1" t="s">
        <v>48</v>
      </c>
      <c r="D195" s="3">
        <v>0.33333333333333331</v>
      </c>
      <c r="E195" s="55"/>
      <c r="F195" s="55"/>
      <c r="G195" s="55"/>
      <c r="H195" s="55"/>
      <c r="I195" s="55"/>
      <c r="J195" s="55"/>
      <c r="K195" s="55"/>
      <c r="L195" s="57" t="e">
        <f>TEXT(L199/24,"h:mm")</f>
        <v>#DIV/0!</v>
      </c>
      <c r="M195" s="34" t="s">
        <v>75</v>
      </c>
    </row>
    <row r="196" spans="2:13" x14ac:dyDescent="0.25">
      <c r="B196" s="28"/>
      <c r="C196" s="19" t="s">
        <v>28</v>
      </c>
      <c r="D196" s="20">
        <f>IF(ISBLANK(D189),"",IF(HOUR(D189)&gt;12,HOUR(D189)+(MINUTE(D189)/60)-24,HOUR(D189)+(MINUTE(D189)/60)))</f>
        <v>-0.5</v>
      </c>
      <c r="E196" s="20" t="str">
        <f>IF(ISBLANK(E189),"",IF(HOUR(E189)&gt;12,HOUR(E189)+(MINUTE(E189)/60)-24,HOUR(E189)+(MINUTE(E189)/60)))</f>
        <v/>
      </c>
      <c r="F196" s="20"/>
      <c r="G196" s="20"/>
      <c r="H196" s="20" t="str">
        <f t="shared" ref="H196:I196" si="96">IF(ISBLANK(H189),"",IF(HOUR(H189)&gt;12,HOUR(H189)+(MINUTE(H189)/60)-24,HOUR(H189)+(MINUTE(H189)/60)))</f>
        <v/>
      </c>
      <c r="I196" s="20" t="str">
        <f t="shared" si="96"/>
        <v/>
      </c>
      <c r="J196" s="20"/>
      <c r="K196" s="20"/>
      <c r="L196" s="41" t="e">
        <f>AVERAGE(E196:K196)</f>
        <v>#DIV/0!</v>
      </c>
      <c r="M196" s="29"/>
    </row>
    <row r="197" spans="2:13" x14ac:dyDescent="0.25">
      <c r="B197" s="28"/>
      <c r="C197" s="19" t="s">
        <v>29</v>
      </c>
      <c r="D197" s="20">
        <f>IF(ISBLANK(D190),"",IF(HOUR(D190)&gt;12,HOUR(D190)+(MINUTE(D190)/60)-24,HOUR(D190)+(MINUTE(D190)/60)))</f>
        <v>-0.25</v>
      </c>
      <c r="E197" s="20" t="str">
        <f>IF(ISBLANK(E190),"",IF(HOUR(E190)&gt;12,HOUR(E190)+(MINUTE(E190)/60)-24,HOUR(E190)+(MINUTE(E190)/60)))</f>
        <v/>
      </c>
      <c r="F197" s="20" t="str">
        <f t="shared" ref="F197:K197" si="97">IF(ISBLANK(F190),"",IF(HOUR(F190)&gt;12,HOUR(F190)+(MINUTE(F190)/60)-24,HOUR(F190)+(MINUTE(F190)/60)))</f>
        <v/>
      </c>
      <c r="G197" s="20" t="str">
        <f t="shared" si="97"/>
        <v/>
      </c>
      <c r="H197" s="20" t="str">
        <f t="shared" si="97"/>
        <v/>
      </c>
      <c r="I197" s="20" t="str">
        <f t="shared" si="97"/>
        <v/>
      </c>
      <c r="J197" s="20" t="str">
        <f t="shared" si="97"/>
        <v/>
      </c>
      <c r="K197" s="20" t="str">
        <f t="shared" si="97"/>
        <v/>
      </c>
      <c r="L197" s="41" t="e">
        <f>AVERAGE(E197:K197)</f>
        <v>#DIV/0!</v>
      </c>
      <c r="M197" s="29"/>
    </row>
    <row r="198" spans="2:13" x14ac:dyDescent="0.25">
      <c r="B198" s="28"/>
      <c r="C198" s="19" t="s">
        <v>30</v>
      </c>
      <c r="D198" s="20">
        <f t="shared" ref="D198:K198" si="98">IF(ISBLANK(D193),"",HOUR(D193)+(MINUTE(D193)/60))</f>
        <v>7</v>
      </c>
      <c r="E198" s="20" t="str">
        <f t="shared" si="98"/>
        <v/>
      </c>
      <c r="F198" s="20" t="str">
        <f t="shared" si="98"/>
        <v/>
      </c>
      <c r="G198" s="20" t="str">
        <f t="shared" si="98"/>
        <v/>
      </c>
      <c r="H198" s="20" t="str">
        <f t="shared" si="98"/>
        <v/>
      </c>
      <c r="I198" s="20" t="str">
        <f t="shared" si="98"/>
        <v/>
      </c>
      <c r="J198" s="20" t="str">
        <f t="shared" si="98"/>
        <v/>
      </c>
      <c r="K198" s="20" t="str">
        <f t="shared" si="98"/>
        <v/>
      </c>
      <c r="L198" s="41" t="e">
        <f>AVERAGE(E198:K198)</f>
        <v>#DIV/0!</v>
      </c>
      <c r="M198" s="29"/>
    </row>
    <row r="199" spans="2:13" x14ac:dyDescent="0.25">
      <c r="B199" s="28"/>
      <c r="C199" s="19" t="s">
        <v>31</v>
      </c>
      <c r="D199" s="20">
        <f t="shared" ref="D199:K199" si="99">IF(ISBLANK(D195),"",HOUR(D195)+(MINUTE(D195)/60))</f>
        <v>8</v>
      </c>
      <c r="E199" s="20" t="str">
        <f t="shared" si="99"/>
        <v/>
      </c>
      <c r="F199" s="20" t="str">
        <f t="shared" si="99"/>
        <v/>
      </c>
      <c r="G199" s="20" t="str">
        <f t="shared" si="99"/>
        <v/>
      </c>
      <c r="H199" s="20"/>
      <c r="I199" s="20" t="str">
        <f t="shared" si="99"/>
        <v/>
      </c>
      <c r="J199" s="20" t="str">
        <f t="shared" si="99"/>
        <v/>
      </c>
      <c r="K199" s="20" t="str">
        <f t="shared" si="99"/>
        <v/>
      </c>
      <c r="L199" s="41" t="e">
        <f>AVERAGE(E199:K199)</f>
        <v>#DIV/0!</v>
      </c>
      <c r="M199" s="29"/>
    </row>
    <row r="200" spans="2:13" x14ac:dyDescent="0.25">
      <c r="B200" s="30"/>
      <c r="C200" s="1"/>
      <c r="D200" s="1"/>
      <c r="E200" s="2"/>
      <c r="F200" s="2"/>
      <c r="G200" s="2"/>
      <c r="H200" s="2"/>
      <c r="I200" s="2"/>
      <c r="J200" s="2"/>
      <c r="K200" s="2"/>
      <c r="L200" s="58"/>
      <c r="M200" s="26"/>
    </row>
    <row r="201" spans="2:13" ht="13" x14ac:dyDescent="0.3">
      <c r="B201" s="31" t="s">
        <v>69</v>
      </c>
      <c r="C201" s="13" t="s">
        <v>3</v>
      </c>
      <c r="D201" s="39">
        <f t="shared" ref="D201:H201" si="100">IF(ISBLANK(D190),"", IF(ISBLANK(D195),"",24*IF(D190&gt;D195,D195+1-D190,D195-D190)))</f>
        <v>8.2499999999999964</v>
      </c>
      <c r="E201" s="39" t="str">
        <f t="shared" si="100"/>
        <v/>
      </c>
      <c r="F201" s="39" t="str">
        <f t="shared" si="100"/>
        <v/>
      </c>
      <c r="G201" s="39" t="str">
        <f t="shared" si="100"/>
        <v/>
      </c>
      <c r="H201" s="39" t="str">
        <f t="shared" si="100"/>
        <v/>
      </c>
      <c r="I201" s="39" t="str">
        <f>IF(ISBLANK(I190),"", IF(ISBLANK(I195),"",24*IF(I190&gt;I195,I195+1-I190,I195-I190)))</f>
        <v/>
      </c>
      <c r="J201" s="39" t="str">
        <f t="shared" ref="J201:K201" si="101">IF(ISBLANK(J190),"", IF(ISBLANK(J195),"",24*IF(J190&gt;J195,J195+1-J190,J195-J190)))</f>
        <v/>
      </c>
      <c r="K201" s="39" t="str">
        <f t="shared" si="101"/>
        <v/>
      </c>
      <c r="L201" s="56" t="e">
        <f>SUM(E201:K201)/(COUNTA(E201:K201)-COUNTBLANK(E201:K201))</f>
        <v>#DIV/0!</v>
      </c>
      <c r="M201" s="34" t="s">
        <v>69</v>
      </c>
    </row>
    <row r="202" spans="2:13" ht="13" x14ac:dyDescent="0.3">
      <c r="B202" s="31" t="s">
        <v>70</v>
      </c>
      <c r="C202" s="13" t="s">
        <v>4</v>
      </c>
      <c r="D202" s="39">
        <f t="shared" ref="D202" si="102">IF(ISBLANK(D201),"",(IF(ISBLANK(D191),"",IF(ISBLANK(D192),"",D201-((D191+D192)/60)-(D199-D198)))))</f>
        <v>5.7499999999999964</v>
      </c>
      <c r="E202" s="39" t="str">
        <f t="shared" ref="E202" si="103">IF(ISBLANK(E201),"",(IF(ISBLANK(E191),"",IF(ISBLANK(E192),"",E201-((E191+E192)/60)-(E199-E198)))))</f>
        <v/>
      </c>
      <c r="F202" s="39" t="str">
        <f t="shared" ref="F202" si="104">IF(ISBLANK(F201),"",(IF(ISBLANK(F191),"",IF(ISBLANK(F192),"",F201-((F191+F192)/60)-(F199-F198)))))</f>
        <v/>
      </c>
      <c r="G202" s="39" t="str">
        <f t="shared" ref="G202" si="105">IF(ISBLANK(G201),"",(IF(ISBLANK(G191),"",IF(ISBLANK(G192),"",G201-((G191+G192)/60)-(G199-G198)))))</f>
        <v/>
      </c>
      <c r="H202" s="39" t="str">
        <f t="shared" ref="H202" si="106">IF(ISBLANK(H201),"",(IF(ISBLANK(H191),"",IF(ISBLANK(H192),"",H201-((H191+H192)/60)-(H199-H198)))))</f>
        <v/>
      </c>
      <c r="I202" s="39" t="str">
        <f t="shared" ref="I202" si="107">IF(ISBLANK(I201),"",(IF(ISBLANK(I191),"",IF(ISBLANK(I192),"",I201-((I191+I192)/60)-(I199-I198)))))</f>
        <v/>
      </c>
      <c r="J202" s="39" t="str">
        <f t="shared" ref="J202" si="108">IF(ISBLANK(J201),"",(IF(ISBLANK(J191),"",IF(ISBLANK(J192),"",J201-((J191+J192)/60)-(J199-J198)))))</f>
        <v/>
      </c>
      <c r="K202" s="39" t="str">
        <f t="shared" ref="K202" si="109">IF(ISBLANK(K201),"",(IF(ISBLANK(K191),"",IF(ISBLANK(K192),"",K201-((K191+K192)/60)-(K199-K198)))))</f>
        <v/>
      </c>
      <c r="L202" s="56" t="e">
        <f>SUM(E202:K202)/(COUNTA(E202:K202)-COUNTBLANK(E202:K202))</f>
        <v>#DIV/0!</v>
      </c>
      <c r="M202" s="34" t="s">
        <v>70</v>
      </c>
    </row>
    <row r="203" spans="2:13" ht="13.5" thickBot="1" x14ac:dyDescent="0.35">
      <c r="B203" s="32" t="s">
        <v>71</v>
      </c>
      <c r="C203" s="33" t="s">
        <v>32</v>
      </c>
      <c r="D203" s="40">
        <f t="shared" ref="D203:H203" si="110">IF(ISERROR(D202/D201),"",IF(ISBLANK(D202),"",D202/D201))</f>
        <v>0.69696969696969679</v>
      </c>
      <c r="E203" s="40" t="str">
        <f t="shared" si="110"/>
        <v/>
      </c>
      <c r="F203" s="40" t="str">
        <f t="shared" si="110"/>
        <v/>
      </c>
      <c r="G203" s="40" t="str">
        <f t="shared" si="110"/>
        <v/>
      </c>
      <c r="H203" s="40" t="str">
        <f t="shared" si="110"/>
        <v/>
      </c>
      <c r="I203" s="40" t="str">
        <f>IF(ISERROR(I202/I201),"",IF(ISBLANK(I202),"",I202/I201))</f>
        <v/>
      </c>
      <c r="J203" s="40" t="str">
        <f>IF(ISERROR(J202/J201),"",IF(ISBLANK(J202),"",J202/J201))</f>
        <v/>
      </c>
      <c r="K203" s="40" t="str">
        <f>IF(ISERROR(K202/K201),"",IF(ISBLANK(K202),"",K202/K201))</f>
        <v/>
      </c>
      <c r="L203" s="59" t="e">
        <f>SUM(E203:K203)/(COUNTA(E203:K203)-COUNTBLANK(E203:K203))</f>
        <v>#DIV/0!</v>
      </c>
      <c r="M203" s="35" t="s">
        <v>71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0"/>
  <sheetViews>
    <sheetView workbookViewId="0">
      <selection activeCell="G39" sqref="G39"/>
    </sheetView>
  </sheetViews>
  <sheetFormatPr defaultRowHeight="12.5" x14ac:dyDescent="0.25"/>
  <cols>
    <col min="2" max="2" width="38.26953125" customWidth="1"/>
  </cols>
  <sheetData>
    <row r="1" spans="1:13" x14ac:dyDescent="0.25">
      <c r="A1" t="s">
        <v>82</v>
      </c>
    </row>
    <row r="2" spans="1:13" ht="13" thickBot="1" x14ac:dyDescent="0.3"/>
    <row r="3" spans="1:13" ht="13" x14ac:dyDescent="0.3">
      <c r="B3" s="22" t="s">
        <v>7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x14ac:dyDescent="0.25">
      <c r="B4" s="37" t="s">
        <v>78</v>
      </c>
      <c r="C4" s="1"/>
      <c r="D4" s="1"/>
      <c r="E4" s="1"/>
      <c r="F4" s="1"/>
      <c r="G4" s="1"/>
      <c r="H4" s="1"/>
      <c r="I4" s="1"/>
      <c r="J4" s="1"/>
      <c r="K4" s="1"/>
      <c r="L4" s="1"/>
      <c r="M4" s="26"/>
    </row>
    <row r="5" spans="1:13" ht="13" x14ac:dyDescent="0.3">
      <c r="B5" s="27" t="s">
        <v>77</v>
      </c>
      <c r="D5" s="4" t="s">
        <v>6</v>
      </c>
      <c r="E5" s="36" t="s">
        <v>15</v>
      </c>
      <c r="F5" s="36" t="s">
        <v>16</v>
      </c>
      <c r="G5" s="36" t="s">
        <v>17</v>
      </c>
      <c r="H5" s="36" t="s">
        <v>18</v>
      </c>
      <c r="I5" s="36" t="s">
        <v>19</v>
      </c>
      <c r="J5" s="36" t="s">
        <v>20</v>
      </c>
      <c r="K5" s="36" t="s">
        <v>21</v>
      </c>
      <c r="L5" s="18" t="s">
        <v>72</v>
      </c>
      <c r="M5" s="26"/>
    </row>
    <row r="6" spans="1:13" ht="18" customHeight="1" x14ac:dyDescent="0.3">
      <c r="B6" s="27" t="s">
        <v>64</v>
      </c>
      <c r="C6" s="1" t="s">
        <v>0</v>
      </c>
      <c r="D6" s="3">
        <v>0.97916666666666663</v>
      </c>
      <c r="E6" s="55">
        <v>4.1666666666666664E-2</v>
      </c>
      <c r="F6" s="55">
        <v>8.3333333333333329E-2</v>
      </c>
      <c r="G6" s="55">
        <v>0.95833333333333337</v>
      </c>
      <c r="H6" s="55">
        <v>0</v>
      </c>
      <c r="I6" s="55">
        <v>0.875</v>
      </c>
      <c r="J6" s="55"/>
      <c r="K6" s="55"/>
      <c r="L6" s="56" t="str">
        <f>TEXT(IF(SUM(E13:K13)/COUNTA(E13:K13)&lt;0, 24+SUM(E13:K13)/COUNTA(E13:K13),SUM(E13:K13)/COUNTA(E13:K13))/24,"h:mm")</f>
        <v>23:51</v>
      </c>
      <c r="M6" s="34" t="s">
        <v>44</v>
      </c>
    </row>
    <row r="7" spans="1:13" ht="16.5" customHeight="1" x14ac:dyDescent="0.3">
      <c r="B7" s="27" t="s">
        <v>63</v>
      </c>
      <c r="C7" s="1" t="s">
        <v>1</v>
      </c>
      <c r="D7" s="3">
        <v>0.98958333333333337</v>
      </c>
      <c r="E7" s="55">
        <v>8.3333333333333329E-2</v>
      </c>
      <c r="F7" s="55">
        <v>0.10416666666666667</v>
      </c>
      <c r="G7" s="55">
        <v>0.97916666666666663</v>
      </c>
      <c r="H7" s="55">
        <v>2.0833333333333332E-2</v>
      </c>
      <c r="I7" s="55">
        <v>0.95833333333333337</v>
      </c>
      <c r="J7" s="55"/>
      <c r="K7" s="55"/>
      <c r="L7" s="56" t="str">
        <f>TEXT(IF(AVERAGE(E14:K14)&lt;0, 24+AVERAGE(E14:K14),AVERAGE(E14:K14))/24,"h:mm")</f>
        <v>0:42</v>
      </c>
      <c r="M7" s="34" t="s">
        <v>45</v>
      </c>
    </row>
    <row r="8" spans="1:13" ht="18.75" customHeight="1" x14ac:dyDescent="0.3">
      <c r="B8" s="27" t="s">
        <v>62</v>
      </c>
      <c r="C8" s="1" t="s">
        <v>14</v>
      </c>
      <c r="D8" s="4">
        <v>30</v>
      </c>
      <c r="E8" s="60">
        <v>30</v>
      </c>
      <c r="F8" s="60">
        <v>15</v>
      </c>
      <c r="G8" s="60">
        <v>45</v>
      </c>
      <c r="H8" s="60">
        <v>20</v>
      </c>
      <c r="I8" s="60">
        <v>10</v>
      </c>
      <c r="J8" s="60"/>
      <c r="K8" s="60"/>
      <c r="L8" s="56">
        <f>AVERAGE(E8:K8)</f>
        <v>24</v>
      </c>
      <c r="M8" s="34" t="s">
        <v>73</v>
      </c>
    </row>
    <row r="9" spans="1:13" ht="28.5" customHeight="1" x14ac:dyDescent="0.3">
      <c r="B9" s="27" t="s">
        <v>65</v>
      </c>
      <c r="C9" s="1" t="s">
        <v>2</v>
      </c>
      <c r="D9" s="4">
        <v>60</v>
      </c>
      <c r="E9" s="60">
        <v>90</v>
      </c>
      <c r="F9" s="60">
        <v>20</v>
      </c>
      <c r="G9" s="60">
        <v>30</v>
      </c>
      <c r="H9" s="60">
        <v>60</v>
      </c>
      <c r="I9" s="60">
        <v>5</v>
      </c>
      <c r="J9" s="60"/>
      <c r="K9" s="60"/>
      <c r="L9" s="56">
        <f>SUM(E9:K9)/COUNTA(E9:K9)</f>
        <v>41</v>
      </c>
      <c r="M9" s="34" t="s">
        <v>74</v>
      </c>
    </row>
    <row r="10" spans="1:13" ht="24.75" customHeight="1" x14ac:dyDescent="0.3">
      <c r="B10" s="27" t="s">
        <v>66</v>
      </c>
      <c r="C10" s="1" t="s">
        <v>46</v>
      </c>
      <c r="D10" s="3">
        <v>0.29166666666666669</v>
      </c>
      <c r="E10" s="62">
        <v>0.27083333333333331</v>
      </c>
      <c r="F10" s="62">
        <v>0.29166666666666669</v>
      </c>
      <c r="G10" s="55">
        <v>0.32291666666666669</v>
      </c>
      <c r="H10" s="55">
        <v>0.35416666666666669</v>
      </c>
      <c r="I10" s="55">
        <v>0.375</v>
      </c>
      <c r="J10" s="55"/>
      <c r="K10" s="55"/>
      <c r="L10" s="57" t="str">
        <f>TEXT(L15/24,"h:mm")</f>
        <v>7:45</v>
      </c>
      <c r="M10" s="34" t="s">
        <v>61</v>
      </c>
    </row>
    <row r="11" spans="1:13" ht="24" customHeight="1" x14ac:dyDescent="0.3">
      <c r="B11" s="27" t="s">
        <v>67</v>
      </c>
      <c r="C11" s="1" t="s">
        <v>47</v>
      </c>
      <c r="D11" s="5">
        <v>30</v>
      </c>
      <c r="E11" s="60">
        <v>10</v>
      </c>
      <c r="F11" s="60">
        <v>0</v>
      </c>
      <c r="G11" s="60">
        <v>0</v>
      </c>
      <c r="H11" s="60">
        <v>10</v>
      </c>
      <c r="I11" s="60">
        <v>60</v>
      </c>
      <c r="J11" s="60"/>
      <c r="K11" s="60"/>
      <c r="L11" s="56">
        <f>SUM(E11:K11)/COUNTA(E11:K11)</f>
        <v>16</v>
      </c>
      <c r="M11" s="34" t="s">
        <v>76</v>
      </c>
    </row>
    <row r="12" spans="1:13" ht="21.75" customHeight="1" x14ac:dyDescent="0.3">
      <c r="B12" s="27" t="s">
        <v>68</v>
      </c>
      <c r="C12" s="1" t="s">
        <v>48</v>
      </c>
      <c r="D12" s="3">
        <v>0.33333333333333331</v>
      </c>
      <c r="E12" s="55">
        <v>0.29166666666666669</v>
      </c>
      <c r="F12" s="55">
        <v>0.33333333333333331</v>
      </c>
      <c r="G12" s="55">
        <v>0.3125</v>
      </c>
      <c r="H12" s="55">
        <v>0.3576388888888889</v>
      </c>
      <c r="I12" s="55">
        <v>0.39583333333333331</v>
      </c>
      <c r="J12" s="55"/>
      <c r="K12" s="55"/>
      <c r="L12" s="57" t="str">
        <f>TEXT(L16/24,"h:mm")</f>
        <v>8:07</v>
      </c>
      <c r="M12" s="34" t="s">
        <v>75</v>
      </c>
    </row>
    <row r="13" spans="1:13" s="21" customFormat="1" hidden="1" x14ac:dyDescent="0.25">
      <c r="B13" s="28"/>
      <c r="C13" s="19" t="s">
        <v>28</v>
      </c>
      <c r="D13" s="20">
        <f>IF(ISBLANK(D6),"",IF(HOUR(D6)&gt;12,HOUR(D6)+(MINUTE(D6)/60)-24,HOUR(D6)+(MINUTE(D6)/60)))</f>
        <v>-0.5</v>
      </c>
      <c r="E13" s="20">
        <f>IF(ISBLANK(E6),"",IF(HOUR(E6)&gt;12,HOUR(E6)+(MINUTE(E6)/60)-24,HOUR(E6)+(MINUTE(E6)/60)))</f>
        <v>1</v>
      </c>
      <c r="F13" s="20">
        <f t="shared" ref="F13:K14" si="0">IF(ISBLANK(F6),"",IF(HOUR(F6)&gt;12,HOUR(F6)+(MINUTE(F6)/60)-24,HOUR(F6)+(MINUTE(F6)/60)))</f>
        <v>2</v>
      </c>
      <c r="G13" s="20">
        <f t="shared" si="0"/>
        <v>-1</v>
      </c>
      <c r="H13" s="20">
        <f t="shared" si="0"/>
        <v>0</v>
      </c>
      <c r="I13" s="20">
        <f t="shared" si="0"/>
        <v>-3</v>
      </c>
      <c r="J13" s="20" t="str">
        <f t="shared" si="0"/>
        <v/>
      </c>
      <c r="K13" s="20" t="str">
        <f t="shared" si="0"/>
        <v/>
      </c>
      <c r="L13" s="41">
        <f>AVERAGE(E13:K13)</f>
        <v>-0.2</v>
      </c>
      <c r="M13" s="29"/>
    </row>
    <row r="14" spans="1:13" s="21" customFormat="1" hidden="1" x14ac:dyDescent="0.25">
      <c r="B14" s="28"/>
      <c r="C14" s="19" t="s">
        <v>29</v>
      </c>
      <c r="D14" s="20">
        <f>IF(ISBLANK(D7),"",IF(HOUR(D7)&gt;12,HOUR(D7)+(MINUTE(D7)/60)-24,HOUR(D7)+(MINUTE(D7)/60)))</f>
        <v>-0.25</v>
      </c>
      <c r="E14" s="20">
        <f>IF(ISBLANK(E7),"",IF(HOUR(E7)&gt;12,HOUR(E7)+(MINUTE(E7)/60)-24,HOUR(E7)+(MINUTE(E7)/60)))</f>
        <v>2</v>
      </c>
      <c r="F14" s="20">
        <f t="shared" si="0"/>
        <v>2.5</v>
      </c>
      <c r="G14" s="20">
        <f t="shared" si="0"/>
        <v>-0.5</v>
      </c>
      <c r="H14" s="20">
        <f t="shared" si="0"/>
        <v>0.5</v>
      </c>
      <c r="I14" s="20">
        <f t="shared" si="0"/>
        <v>-1</v>
      </c>
      <c r="J14" s="20" t="str">
        <f t="shared" si="0"/>
        <v/>
      </c>
      <c r="K14" s="20" t="str">
        <f t="shared" si="0"/>
        <v/>
      </c>
      <c r="L14" s="41">
        <f>AVERAGE(E14:K14)</f>
        <v>0.7</v>
      </c>
      <c r="M14" s="29"/>
    </row>
    <row r="15" spans="1:13" s="21" customFormat="1" hidden="1" x14ac:dyDescent="0.25">
      <c r="B15" s="28"/>
      <c r="C15" s="19" t="s">
        <v>30</v>
      </c>
      <c r="D15" s="20">
        <f>IF(ISBLANK(D10),"",IF(HOUR(D10)&gt;12,HOUR(D10)+(MINUTE(D10)/60) -24,HOUR(D10)+(MINUTE(D10)/60)))</f>
        <v>7</v>
      </c>
      <c r="E15" s="20">
        <f>IF(ISBLANK(E10),"",IF(HOUR(E10)&gt;12,HOUR(E10)+(MINUTE(E10)/60) -24,HOUR(E10)+(MINUTE(E10)/60)))</f>
        <v>6.5</v>
      </c>
      <c r="F15" s="20">
        <f>IF(ISBLANK(F10),"",IF(HOUR(F10)&gt;12,HOUR(F10)+(MINUTE(F10)/60) -24,HOUR(F10)+(MINUTE(F10)/60)))</f>
        <v>7</v>
      </c>
      <c r="G15" s="20">
        <f t="shared" ref="G15:K15" si="1">IF(ISBLANK(G10),"",IF(HOUR(G10)&gt;12,HOUR(G10)+(MINUTE(G10)/60) -24,HOUR(G10)+(MINUTE(G10)/60)))</f>
        <v>7.75</v>
      </c>
      <c r="H15" s="20">
        <f t="shared" si="1"/>
        <v>8.5</v>
      </c>
      <c r="I15" s="20">
        <f t="shared" si="1"/>
        <v>9</v>
      </c>
      <c r="J15" s="20" t="str">
        <f t="shared" si="1"/>
        <v/>
      </c>
      <c r="K15" s="20" t="str">
        <f t="shared" si="1"/>
        <v/>
      </c>
      <c r="L15" s="41">
        <f>AVERAGE(E15:K15)</f>
        <v>7.75</v>
      </c>
      <c r="M15" s="29"/>
    </row>
    <row r="16" spans="1:13" s="21" customFormat="1" hidden="1" x14ac:dyDescent="0.25">
      <c r="B16" s="28"/>
      <c r="C16" s="19" t="s">
        <v>31</v>
      </c>
      <c r="D16" s="20">
        <f>IF(ISBLANK(D12),"",IF(HOUR(D12)&gt;12,HOUR(D12)+(MINUTE(D12)/60) -24,HOUR(D12)+(MINUTE(D12)/60)))</f>
        <v>8</v>
      </c>
      <c r="E16" s="20">
        <f>IF(ISBLANK(E12),"",IF(HOUR(E12)&gt;12,HOUR(E12)+(MINUTE(E12)/60) -24,HOUR(E12)+(MINUTE(E12)/60)))</f>
        <v>7</v>
      </c>
      <c r="F16" s="20">
        <f t="shared" ref="F16:K16" si="2">IF(ISBLANK(F12),"",IF(HOUR(F12)&gt;12,HOUR(F12)+(MINUTE(F12)/60) -24,HOUR(F12)+(MINUTE(F12)/60)))</f>
        <v>8</v>
      </c>
      <c r="G16" s="20">
        <f t="shared" si="2"/>
        <v>7.5</v>
      </c>
      <c r="H16" s="20">
        <f t="shared" si="2"/>
        <v>8.5833333333333339</v>
      </c>
      <c r="I16" s="20">
        <f t="shared" si="2"/>
        <v>9.5</v>
      </c>
      <c r="J16" s="20" t="str">
        <f t="shared" si="2"/>
        <v/>
      </c>
      <c r="K16" s="20" t="str">
        <f t="shared" si="2"/>
        <v/>
      </c>
      <c r="L16" s="41">
        <f>AVERAGE(E16:K16)</f>
        <v>8.1166666666666671</v>
      </c>
      <c r="M16" s="29"/>
    </row>
    <row r="17" spans="2:13" x14ac:dyDescent="0.25">
      <c r="B17" s="30"/>
      <c r="C17" s="1"/>
      <c r="D17" s="1"/>
      <c r="E17" s="2"/>
      <c r="F17" s="2"/>
      <c r="G17" s="2"/>
      <c r="H17" s="2"/>
      <c r="I17" s="2"/>
      <c r="J17" s="2"/>
      <c r="K17" s="2"/>
      <c r="L17" s="58"/>
      <c r="M17" s="26"/>
    </row>
    <row r="18" spans="2:13" ht="13" x14ac:dyDescent="0.3">
      <c r="B18" s="31" t="s">
        <v>69</v>
      </c>
      <c r="C18" s="13" t="s">
        <v>3</v>
      </c>
      <c r="D18" s="39">
        <f t="shared" ref="D18:H18" si="3">IF(ISBLANK(D7),"", IF(ISBLANK(D12),"",24*IF(D7&gt;D12,D12+1-D7,D12-D7)))</f>
        <v>8.2499999999999964</v>
      </c>
      <c r="E18" s="39">
        <f t="shared" si="3"/>
        <v>5.0000000000000009</v>
      </c>
      <c r="F18" s="39">
        <f t="shared" si="3"/>
        <v>5.4999999999999991</v>
      </c>
      <c r="G18" s="39">
        <f t="shared" si="3"/>
        <v>8</v>
      </c>
      <c r="H18" s="39">
        <f t="shared" si="3"/>
        <v>8.0833333333333339</v>
      </c>
      <c r="I18" s="39">
        <f>IF(ISBLANK(I7),"", IF(ISBLANK(I12),"",24*IF(I7&gt;I12,I12+1-I7,I12-I7)))</f>
        <v>10.499999999999996</v>
      </c>
      <c r="J18" s="39" t="str">
        <f t="shared" ref="J18:K18" si="4">IF(ISBLANK(J7),"", IF(ISBLANK(J12),"",24*IF(J7&gt;J12,J12+1-J7,J12-J7)))</f>
        <v/>
      </c>
      <c r="K18" s="39" t="str">
        <f t="shared" si="4"/>
        <v/>
      </c>
      <c r="L18" s="56">
        <f>SUM(E18:K18)/(COUNTA(E18:K18)-COUNTBLANK(E18:K18))</f>
        <v>7.4166666666666661</v>
      </c>
      <c r="M18" s="34" t="s">
        <v>69</v>
      </c>
    </row>
    <row r="19" spans="2:13" ht="13" x14ac:dyDescent="0.3">
      <c r="B19" s="31" t="s">
        <v>70</v>
      </c>
      <c r="C19" s="13" t="s">
        <v>4</v>
      </c>
      <c r="D19" s="39">
        <f t="shared" ref="D19:K19" si="5">IF(ISBLANK(D18),"",(IF(ISBLANK(D8),"",IF(ISBLANK(D9),"",D18-((D8+D9)/60)-(D16-D15)))))</f>
        <v>5.7499999999999964</v>
      </c>
      <c r="E19" s="39">
        <f t="shared" si="5"/>
        <v>2.5000000000000009</v>
      </c>
      <c r="F19" s="39">
        <f t="shared" si="5"/>
        <v>3.9166666666666661</v>
      </c>
      <c r="G19" s="39">
        <f t="shared" si="5"/>
        <v>7</v>
      </c>
      <c r="H19" s="39">
        <f t="shared" si="5"/>
        <v>6.666666666666667</v>
      </c>
      <c r="I19" s="39">
        <f t="shared" si="5"/>
        <v>9.7499999999999964</v>
      </c>
      <c r="J19" s="39" t="str">
        <f t="shared" si="5"/>
        <v/>
      </c>
      <c r="K19" s="39" t="str">
        <f t="shared" si="5"/>
        <v/>
      </c>
      <c r="L19" s="56">
        <f>SUM(E19:K19)/(COUNTA(E19:K19)-COUNTBLANK(E19:K19))</f>
        <v>5.9666666666666668</v>
      </c>
      <c r="M19" s="34" t="s">
        <v>70</v>
      </c>
    </row>
    <row r="20" spans="2:13" ht="13.5" thickBot="1" x14ac:dyDescent="0.35">
      <c r="B20" s="32" t="s">
        <v>71</v>
      </c>
      <c r="C20" s="33" t="s">
        <v>32</v>
      </c>
      <c r="D20" s="40">
        <f t="shared" ref="D20:H20" si="6">IF(ISERROR(D19/D18),"",IF(ISBLANK(D19),"",D19/D18))</f>
        <v>0.69696969696969679</v>
      </c>
      <c r="E20" s="40">
        <f t="shared" si="6"/>
        <v>0.50000000000000011</v>
      </c>
      <c r="F20" s="40">
        <f t="shared" si="6"/>
        <v>0.71212121212121215</v>
      </c>
      <c r="G20" s="40">
        <f t="shared" si="6"/>
        <v>0.875</v>
      </c>
      <c r="H20" s="40">
        <f t="shared" si="6"/>
        <v>0.82474226804123707</v>
      </c>
      <c r="I20" s="40">
        <f>IF(ISERROR(I19/I18),"",IF(ISBLANK(I19),"",I19/I18))</f>
        <v>0.92857142857142849</v>
      </c>
      <c r="J20" s="40" t="str">
        <f>IF(ISERROR(J19/J18),"",IF(ISBLANK(J19),"",J19/J18))</f>
        <v/>
      </c>
      <c r="K20" s="40" t="str">
        <f>IF(ISERROR(K19/K18),"",IF(ISBLANK(K19),"",K19/K18))</f>
        <v/>
      </c>
      <c r="L20" s="59">
        <f>SUM(E20:K20)/(COUNTA(E20:K20)-COUNTBLANK(E20:K20))</f>
        <v>0.76808698174677559</v>
      </c>
      <c r="M20" s="35" t="s">
        <v>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H3" sqref="H3"/>
    </sheetView>
  </sheetViews>
  <sheetFormatPr defaultRowHeight="12.5" x14ac:dyDescent="0.25"/>
  <sheetData>
    <row r="1" spans="1:1" ht="13" x14ac:dyDescent="0.3">
      <c r="A1" s="71" t="s">
        <v>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6BCDB7D2F2684FB26D7218FD2A2191" ma:contentTypeVersion="0" ma:contentTypeDescription="Create a new document." ma:contentTypeScope="" ma:versionID="7259abd2910cca4b15579b49599848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8BF6FD-BBEC-4C79-9C4F-669CD81C9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7E5EF33-C69D-4CC5-B9F7-ABB33C5C09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6872BE-3EAC-4936-9D0F-242498085E4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ISI + Graph</vt:lpstr>
      <vt:lpstr>Summary Graphs</vt:lpstr>
      <vt:lpstr>Weekly Summary Sheet</vt:lpstr>
      <vt:lpstr>Enter Sleep Diary Here</vt:lpstr>
      <vt:lpstr>Sample</vt:lpstr>
      <vt:lpstr>Citation</vt:lpstr>
      <vt:lpstr>Chart1</vt:lpstr>
    </vt:vector>
  </TitlesOfParts>
  <Company>Stanford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Manber</dc:creator>
  <cp:lastModifiedBy>Gindles Gindy</cp:lastModifiedBy>
  <dcterms:created xsi:type="dcterms:W3CDTF">2010-06-21T20:48:10Z</dcterms:created>
  <dcterms:modified xsi:type="dcterms:W3CDTF">2019-04-20T18:08:12Z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0x0101002E6BCDB7D2F2684FB26D7218FD2A2191</vt:lpwstr>
  </property>
</Properties>
</file>